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 activeTab="1"/>
  </bookViews>
  <sheets>
    <sheet name="Report_Comment" sheetId="8" r:id="rId1"/>
    <sheet name="Report_Photo" sheetId="9" r:id="rId2"/>
    <sheet name="Packing Weight" sheetId="10" r:id="rId3"/>
  </sheets>
  <definedNames>
    <definedName name="_xlnm.Print_Area" localSheetId="2">'Packing Weight'!$A$1:$L$17</definedName>
    <definedName name="_xlnm.Print_Area" localSheetId="0">Report_Comment!$A$1:$O$87</definedName>
    <definedName name="_xlnm.Print_Area" localSheetId="1">Report_Photo!$A$1:$L$46</definedName>
    <definedName name="_xlnm.Print_Titles" localSheetId="2">'Packing Weight'!$1:$2</definedName>
    <definedName name="_xlnm.Print_Titles" localSheetId="0">Report_Comment!$1:$2</definedName>
    <definedName name="_xlnm.Print_Titles" localSheetId="1">Report_Photo!$1:$2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<sst xmlns="http://schemas.openxmlformats.org/spreadsheetml/2006/main" count="170" uniqueCount="108">
  <si>
    <t xml:space="preserve">Inspection Report </t>
  </si>
  <si>
    <t>General Information</t>
  </si>
  <si>
    <t>Report No :</t>
  </si>
  <si>
    <t>Inspector :</t>
  </si>
  <si>
    <t>Fanny Chen</t>
  </si>
  <si>
    <t>Inspection Date :</t>
  </si>
  <si>
    <t>Inspection Type :</t>
  </si>
  <si>
    <t>First Final</t>
  </si>
  <si>
    <t>Customer :</t>
  </si>
  <si>
    <t xml:space="preserve">Thomas Philipps Far East Ltd. </t>
  </si>
  <si>
    <t>Brand/Shipt to :</t>
  </si>
  <si>
    <t xml:space="preserve">Lot: </t>
  </si>
  <si>
    <t>Vendor Name :</t>
  </si>
  <si>
    <t>Yangjiang Jie Sha Trading Co., Ltd.</t>
  </si>
  <si>
    <t xml:space="preserve">Factory Name : </t>
  </si>
  <si>
    <t>Product Description:</t>
  </si>
  <si>
    <t>Schrankkorb 40.5 x 25.5 x 14.0 cm verchromt</t>
  </si>
  <si>
    <t xml:space="preserve">Item No : </t>
  </si>
  <si>
    <t>04008449</t>
  </si>
  <si>
    <t xml:space="preserve">PO No : </t>
  </si>
  <si>
    <t>8-015-26-00151</t>
  </si>
  <si>
    <t>Order Quantity :</t>
  </si>
  <si>
    <t>Pcs</t>
  </si>
  <si>
    <t>Order Carton :</t>
  </si>
  <si>
    <t>Ctn</t>
  </si>
  <si>
    <t xml:space="preserve">Inspect Size : </t>
  </si>
  <si>
    <t xml:space="preserve">Inspect Carton : </t>
  </si>
  <si>
    <t>Inspection Carton No :</t>
  </si>
  <si>
    <t>1 To 300</t>
  </si>
  <si>
    <t>Carton Size :</t>
  </si>
  <si>
    <t>45x32x21</t>
  </si>
  <si>
    <t>CM</t>
  </si>
  <si>
    <t>Gross Weight :</t>
  </si>
  <si>
    <t>KGS</t>
  </si>
  <si>
    <t>Net Weight :</t>
  </si>
  <si>
    <t>General Inspection Level :</t>
  </si>
  <si>
    <t>Level 2</t>
  </si>
  <si>
    <t>AQL Standard :</t>
  </si>
  <si>
    <t>CRITICAL  - 0.065  , MAJOR  - 1.5  , MINOR  - 4.0</t>
  </si>
  <si>
    <t>Inpection Sample Size :</t>
  </si>
  <si>
    <t>Inspection Detail</t>
  </si>
  <si>
    <t>CRI</t>
  </si>
  <si>
    <t>MAJ</t>
  </si>
  <si>
    <t>MIN</t>
  </si>
  <si>
    <r>
      <rPr>
        <b/>
        <sz val="13"/>
        <rFont val="等线"/>
        <charset val="134"/>
        <scheme val="minor"/>
      </rPr>
      <t xml:space="preserve">Checkpoint
</t>
    </r>
    <r>
      <rPr>
        <b/>
        <sz val="11"/>
        <rFont val="等线"/>
        <charset val="134"/>
        <scheme val="minor"/>
      </rPr>
      <t>( Carton/Packing/Product )</t>
    </r>
  </si>
  <si>
    <t>Sample Size</t>
  </si>
  <si>
    <t xml:space="preserve"> Description of Defects / Findings &amp; Comments</t>
  </si>
  <si>
    <t xml:space="preserve">AQL ACC  </t>
  </si>
  <si>
    <t>Carton</t>
  </si>
  <si>
    <t>Nil</t>
  </si>
  <si>
    <t>Function and Aesthetic</t>
  </si>
  <si>
    <t>Workmanship</t>
  </si>
  <si>
    <t>Weld spatter and flash</t>
  </si>
  <si>
    <t>scratched mark</t>
  </si>
  <si>
    <t>poor electroplating on surface</t>
  </si>
  <si>
    <t xml:space="preserve">Total :  </t>
  </si>
  <si>
    <r>
      <rPr>
        <b/>
        <sz val="13"/>
        <rFont val="等线"/>
        <charset val="134"/>
        <scheme val="minor"/>
      </rPr>
      <t xml:space="preserve">Checkpoint
</t>
    </r>
    <r>
      <rPr>
        <b/>
        <sz val="11"/>
        <rFont val="等线"/>
        <charset val="134"/>
        <scheme val="minor"/>
      </rPr>
      <t>( Physical Test )</t>
    </r>
  </si>
  <si>
    <t>Result</t>
  </si>
  <si>
    <t>Barcode Readability Check</t>
  </si>
  <si>
    <t>Pass</t>
  </si>
  <si>
    <t>Product measurement</t>
  </si>
  <si>
    <t xml:space="preserve">Function and Assembly Test </t>
  </si>
  <si>
    <t xml:space="preserve">Loading check (10kg stated weight) </t>
  </si>
  <si>
    <t xml:space="preserve">Additonal Information </t>
  </si>
  <si>
    <t xml:space="preserve">Findings &amp; Comment </t>
  </si>
  <si>
    <t xml:space="preserve">EAN No </t>
  </si>
  <si>
    <t>2004008 449005</t>
  </si>
  <si>
    <t>PI Number</t>
  </si>
  <si>
    <t>Product Date code</t>
  </si>
  <si>
    <t>No</t>
  </si>
  <si>
    <t xml:space="preserve">Sign Sample Date </t>
  </si>
  <si>
    <t>UPC Printed</t>
  </si>
  <si>
    <t>UPC printed on hangtag</t>
  </si>
  <si>
    <t xml:space="preserve">Outer carton </t>
  </si>
  <si>
    <t>Outer carton with glue</t>
  </si>
  <si>
    <t>Made in China</t>
  </si>
  <si>
    <t xml:space="preserve">No "made in China" on product and outer carton </t>
  </si>
  <si>
    <t xml:space="preserve">Packing Method </t>
  </si>
  <si>
    <t>1.  10 pcs was packed into a 5-ply corrugated cover.</t>
  </si>
  <si>
    <t>Inspection Result</t>
  </si>
  <si>
    <t>PENDING</t>
  </si>
  <si>
    <t>Comments</t>
  </si>
  <si>
    <t>The factory has no approved sample by the customer for reference.</t>
  </si>
  <si>
    <t>Vendor Inspector Name :</t>
  </si>
  <si>
    <t>Date :</t>
  </si>
  <si>
    <t>Final Inspection Result</t>
  </si>
  <si>
    <t>ACCEPTED</t>
  </si>
  <si>
    <t xml:space="preserve">** For Thomas Philipps use only </t>
  </si>
  <si>
    <t>Confirmed by :</t>
  </si>
  <si>
    <t>TPFE Incharge Name &amp; Signature :</t>
  </si>
  <si>
    <t>Vendor Incharge Name :</t>
  </si>
  <si>
    <t>Vendor Incharge Signature &amp; Company Chop :</t>
  </si>
  <si>
    <t xml:space="preserve">Inspection Disclaimer </t>
  </si>
  <si>
    <t xml:space="preserve">Since Inspection Have Been Done On A Sampling Base, THOMAS-PHILIPPS  Reserves The Rights To Claim Against Supplier Under Any Unreasonably </t>
  </si>
  <si>
    <t>High Percentage Of Defected Units That May Be Found In Future</t>
  </si>
  <si>
    <t xml:space="preserve">Shipment Have Been Accepted Under Guarantee , Supplier Is Still Accountable For Any Rejectd Costing Incurred At Destination </t>
  </si>
  <si>
    <t>Inspection Detail Photo</t>
  </si>
  <si>
    <t xml:space="preserve"> Photo of Defects / Findings &amp; Comments</t>
  </si>
  <si>
    <t>Visual check</t>
  </si>
  <si>
    <t>Production Photo</t>
  </si>
  <si>
    <t>Type of Photo</t>
  </si>
  <si>
    <t xml:space="preserve">Product Photo </t>
  </si>
  <si>
    <t xml:space="preserve">Carton </t>
  </si>
  <si>
    <t xml:space="preserve">Product </t>
  </si>
  <si>
    <t xml:space="preserve">Size </t>
  </si>
  <si>
    <t>Crucial Defectives List</t>
  </si>
  <si>
    <t xml:space="preserve">Packing Weight </t>
  </si>
  <si>
    <t xml:space="preserve"> Photo Detail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</si>
</sst>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20"/>
      <name val="等线"/>
      <charset val="134"/>
      <scheme val="minor"/>
    </font>
    <font>
      <b/>
      <sz val="13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b/>
      <sz val="18"/>
      <name val="等线"/>
      <charset val="134"/>
      <scheme val="minor"/>
    </font>
    <font>
      <sz val="13"/>
      <color theme="1"/>
      <name val="等线"/>
      <charset val="134"/>
      <scheme val="minor"/>
    </font>
    <font>
      <b/>
      <sz val="13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rgb="FF2E2E2E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9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3" applyNumberFormat="0" applyFill="0" applyAlignment="0" applyProtection="0">
      <alignment vertical="center"/>
    </xf>
    <xf numFmtId="0" fontId="22" fillId="0" borderId="63" applyNumberFormat="0" applyFill="0" applyAlignment="0" applyProtection="0">
      <alignment vertical="center"/>
    </xf>
    <xf numFmtId="0" fontId="23" fillId="0" borderId="6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65" applyNumberFormat="0" applyAlignment="0" applyProtection="0">
      <alignment vertical="center"/>
    </xf>
    <xf numFmtId="0" fontId="25" fillId="7" borderId="66" applyNumberFormat="0" applyAlignment="0" applyProtection="0">
      <alignment vertical="center"/>
    </xf>
    <xf numFmtId="0" fontId="26" fillId="7" borderId="65" applyNumberFormat="0" applyAlignment="0" applyProtection="0">
      <alignment vertical="center"/>
    </xf>
    <xf numFmtId="0" fontId="27" fillId="8" borderId="67" applyNumberFormat="0" applyAlignment="0" applyProtection="0">
      <alignment vertical="center"/>
    </xf>
    <xf numFmtId="0" fontId="28" fillId="0" borderId="68" applyNumberFormat="0" applyFill="0" applyAlignment="0" applyProtection="0">
      <alignment vertical="center"/>
    </xf>
    <xf numFmtId="0" fontId="29" fillId="0" borderId="69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</cellStyleXfs>
  <cellXfs count="2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0" borderId="3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3" fillId="2" borderId="4" xfId="0" applyFont="1" applyFill="1" applyBorder="1" applyAlignment="1">
      <alignment horizontal="left"/>
    </xf>
    <xf numFmtId="49" fontId="5" fillId="0" borderId="5" xfId="0" applyNumberFormat="1" applyFont="1" applyBorder="1" applyAlignment="1">
      <alignment horizontal="left" wrapText="1"/>
    </xf>
    <xf numFmtId="0" fontId="3" fillId="2" borderId="6" xfId="0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5" fillId="0" borderId="9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0" fontId="3" fillId="2" borderId="11" xfId="0" applyFont="1" applyFill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left"/>
    </xf>
    <xf numFmtId="0" fontId="6" fillId="0" borderId="14" xfId="0" applyFont="1" applyBorder="1" applyAlignment="1">
      <alignment horizontal="left" wrapText="1"/>
    </xf>
    <xf numFmtId="0" fontId="6" fillId="0" borderId="15" xfId="0" applyFont="1" applyBorder="1" applyAlignment="1">
      <alignment horizontal="left" wrapText="1"/>
    </xf>
    <xf numFmtId="0" fontId="3" fillId="2" borderId="16" xfId="0" applyFont="1" applyFill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8" fillId="3" borderId="0" xfId="0" applyFont="1" applyFill="1"/>
    <xf numFmtId="0" fontId="3" fillId="2" borderId="17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5" fillId="0" borderId="2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left"/>
    </xf>
    <xf numFmtId="0" fontId="5" fillId="0" borderId="21" xfId="0" applyFont="1" applyBorder="1" applyAlignment="1">
      <alignment horizontal="left" wrapText="1"/>
    </xf>
    <xf numFmtId="0" fontId="4" fillId="0" borderId="1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19" xfId="0" applyFont="1" applyBorder="1" applyAlignment="1" applyProtection="1">
      <alignment horizontal="center"/>
      <protection locked="0"/>
    </xf>
    <xf numFmtId="0" fontId="9" fillId="0" borderId="0" xfId="0" applyFont="1"/>
    <xf numFmtId="0" fontId="3" fillId="2" borderId="17" xfId="0" applyFont="1" applyFill="1" applyBorder="1" applyAlignment="1">
      <alignment horizontal="center" wrapText="1"/>
    </xf>
    <xf numFmtId="0" fontId="3" fillId="2" borderId="23" xfId="0" applyFont="1" applyFill="1" applyBorder="1" applyAlignment="1">
      <alignment horizontal="center" wrapText="1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/>
      <protection locked="0"/>
    </xf>
    <xf numFmtId="0" fontId="5" fillId="0" borderId="26" xfId="0" applyFont="1" applyBorder="1" applyAlignment="1" applyProtection="1">
      <alignment horizontal="center"/>
      <protection locked="0"/>
    </xf>
    <xf numFmtId="0" fontId="5" fillId="0" borderId="27" xfId="0" applyFont="1" applyBorder="1" applyAlignment="1" applyProtection="1">
      <alignment horizontal="center" vertical="center"/>
      <protection locked="0"/>
    </xf>
    <xf numFmtId="0" fontId="5" fillId="0" borderId="28" xfId="0" applyFont="1" applyBorder="1" applyAlignment="1" applyProtection="1">
      <alignment horizontal="center" vertical="center" wrapText="1"/>
      <protection locked="0"/>
    </xf>
    <xf numFmtId="0" fontId="5" fillId="0" borderId="29" xfId="0" applyFont="1" applyBorder="1" applyAlignment="1" applyProtection="1">
      <alignment horizontal="center"/>
      <protection locked="0"/>
    </xf>
    <xf numFmtId="0" fontId="5" fillId="0" borderId="30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2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/>
      <protection locked="0"/>
    </xf>
    <xf numFmtId="0" fontId="5" fillId="0" borderId="10" xfId="0" applyFont="1" applyBorder="1" applyAlignment="1" applyProtection="1">
      <alignment horizont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 wrapText="1"/>
      <protection locked="0"/>
    </xf>
    <xf numFmtId="0" fontId="5" fillId="0" borderId="33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0" borderId="0" xfId="0" applyFont="1" applyAlignment="1">
      <alignment horizontal="left"/>
    </xf>
    <xf numFmtId="0" fontId="5" fillId="0" borderId="4" xfId="0" applyFont="1" applyBorder="1" applyAlignment="1" applyProtection="1">
      <alignment horizont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/>
      <protection locked="0"/>
    </xf>
    <xf numFmtId="0" fontId="8" fillId="3" borderId="0" xfId="0" applyFont="1" applyFill="1" applyAlignment="1">
      <alignment horizontal="left"/>
    </xf>
    <xf numFmtId="0" fontId="10" fillId="2" borderId="17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6" fillId="0" borderId="2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5" fillId="0" borderId="34" xfId="0" applyFont="1" applyBorder="1" applyAlignment="1" applyProtection="1">
      <alignment horizontal="center"/>
      <protection locked="0"/>
    </xf>
    <xf numFmtId="0" fontId="5" fillId="0" borderId="35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36" xfId="0" applyFont="1" applyBorder="1" applyAlignment="1" applyProtection="1">
      <alignment horizontal="center"/>
      <protection locked="0"/>
    </xf>
    <xf numFmtId="0" fontId="5" fillId="0" borderId="37" xfId="0" applyFont="1" applyBorder="1" applyAlignment="1" applyProtection="1">
      <alignment horizontal="center"/>
      <protection locked="0"/>
    </xf>
    <xf numFmtId="0" fontId="5" fillId="0" borderId="38" xfId="0" applyFont="1" applyBorder="1" applyAlignment="1" applyProtection="1">
      <alignment horizontal="center"/>
      <protection locked="0"/>
    </xf>
    <xf numFmtId="0" fontId="6" fillId="0" borderId="37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/>
    <xf numFmtId="0" fontId="4" fillId="0" borderId="25" xfId="0" applyFont="1" applyBorder="1" applyAlignment="1">
      <alignment horizontal="left" wrapText="1"/>
    </xf>
    <xf numFmtId="0" fontId="4" fillId="0" borderId="39" xfId="0" applyFont="1" applyBorder="1" applyAlignment="1">
      <alignment horizontal="left" wrapText="1"/>
    </xf>
    <xf numFmtId="0" fontId="3" fillId="2" borderId="25" xfId="0" applyFont="1" applyFill="1" applyBorder="1" applyAlignment="1">
      <alignment horizontal="left"/>
    </xf>
    <xf numFmtId="0" fontId="3" fillId="2" borderId="39" xfId="0" applyFont="1" applyFill="1" applyBorder="1" applyAlignment="1">
      <alignment horizontal="left"/>
    </xf>
    <xf numFmtId="0" fontId="5" fillId="0" borderId="5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3" fillId="2" borderId="40" xfId="0" applyFont="1" applyFill="1" applyBorder="1" applyAlignment="1">
      <alignment horizontal="left"/>
    </xf>
    <xf numFmtId="0" fontId="3" fillId="2" borderId="41" xfId="0" applyFont="1" applyFill="1" applyBorder="1" applyAlignment="1">
      <alignment horizontal="left"/>
    </xf>
    <xf numFmtId="0" fontId="5" fillId="0" borderId="42" xfId="0" applyFont="1" applyBorder="1" applyAlignment="1">
      <alignment horizontal="left" wrapText="1"/>
    </xf>
    <xf numFmtId="0" fontId="5" fillId="0" borderId="43" xfId="0" applyFont="1" applyBorder="1" applyAlignment="1">
      <alignment horizontal="left" wrapText="1"/>
    </xf>
    <xf numFmtId="0" fontId="5" fillId="0" borderId="41" xfId="0" applyFont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0" fontId="3" fillId="2" borderId="44" xfId="0" applyFont="1" applyFill="1" applyBorder="1" applyAlignment="1">
      <alignment horizontal="left"/>
    </xf>
    <xf numFmtId="0" fontId="3" fillId="2" borderId="45" xfId="0" applyFont="1" applyFill="1" applyBorder="1" applyAlignment="1">
      <alignment horizontal="left"/>
    </xf>
    <xf numFmtId="0" fontId="6" fillId="0" borderId="29" xfId="0" applyFont="1" applyBorder="1" applyAlignment="1">
      <alignment horizontal="left" wrapText="1"/>
    </xf>
    <xf numFmtId="0" fontId="6" fillId="0" borderId="30" xfId="0" applyFont="1" applyBorder="1" applyAlignment="1">
      <alignment horizontal="left" wrapText="1"/>
    </xf>
    <xf numFmtId="0" fontId="6" fillId="0" borderId="45" xfId="0" applyFont="1" applyBorder="1" applyAlignment="1">
      <alignment horizontal="left" wrapText="1"/>
    </xf>
    <xf numFmtId="0" fontId="5" fillId="0" borderId="9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4" fillId="0" borderId="45" xfId="0" applyFont="1" applyBorder="1" applyAlignment="1">
      <alignment horizontal="center"/>
    </xf>
    <xf numFmtId="0" fontId="5" fillId="0" borderId="14" xfId="0" applyFont="1" applyBorder="1"/>
    <xf numFmtId="0" fontId="5" fillId="0" borderId="13" xfId="0" applyFont="1" applyBorder="1"/>
    <xf numFmtId="0" fontId="3" fillId="2" borderId="15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3" fillId="2" borderId="17" xfId="0" applyFont="1" applyFill="1" applyBorder="1" applyAlignment="1">
      <alignment horizontal="left"/>
    </xf>
    <xf numFmtId="0" fontId="3" fillId="2" borderId="23" xfId="0" applyFont="1" applyFill="1" applyBorder="1" applyAlignment="1">
      <alignment horizontal="left"/>
    </xf>
    <xf numFmtId="0" fontId="4" fillId="4" borderId="46" xfId="0" applyFont="1" applyFill="1" applyBorder="1" applyAlignment="1">
      <alignment horizontal="center" wrapText="1"/>
    </xf>
    <xf numFmtId="0" fontId="3" fillId="2" borderId="47" xfId="0" applyFont="1" applyFill="1" applyBorder="1" applyAlignment="1">
      <alignment horizontal="left"/>
    </xf>
    <xf numFmtId="0" fontId="4" fillId="0" borderId="47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3" fillId="2" borderId="18" xfId="0" applyFont="1" applyFill="1" applyBorder="1" applyAlignment="1">
      <alignment horizontal="center" wrapText="1"/>
    </xf>
    <xf numFmtId="0" fontId="3" fillId="2" borderId="47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horizontal="left"/>
    </xf>
    <xf numFmtId="0" fontId="5" fillId="0" borderId="48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5" fillId="0" borderId="49" xfId="0" applyFont="1" applyBorder="1" applyAlignment="1" applyProtection="1">
      <alignment horizontal="left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11" xfId="0" applyFont="1" applyBorder="1" applyAlignment="1" applyProtection="1">
      <alignment horizontal="left"/>
      <protection locked="0"/>
    </xf>
    <xf numFmtId="0" fontId="5" fillId="0" borderId="9" xfId="0" applyFont="1" applyBorder="1" applyAlignment="1" applyProtection="1">
      <alignment horizontal="left"/>
      <protection locked="0"/>
    </xf>
    <xf numFmtId="0" fontId="5" fillId="0" borderId="10" xfId="0" applyFont="1" applyBorder="1" applyAlignment="1" applyProtection="1">
      <alignment horizontal="left"/>
      <protection locked="0"/>
    </xf>
    <xf numFmtId="0" fontId="5" fillId="0" borderId="50" xfId="0" applyFont="1" applyBorder="1" applyAlignment="1" applyProtection="1">
      <alignment horizontal="center"/>
      <protection locked="0"/>
    </xf>
    <xf numFmtId="0" fontId="5" fillId="0" borderId="51" xfId="0" applyFont="1" applyBorder="1" applyAlignment="1" applyProtection="1">
      <alignment horizontal="left" wrapText="1"/>
      <protection locked="0"/>
    </xf>
    <xf numFmtId="0" fontId="5" fillId="0" borderId="51" xfId="0" applyFont="1" applyBorder="1" applyAlignment="1" applyProtection="1">
      <alignment horizontal="center"/>
      <protection locked="0"/>
    </xf>
    <xf numFmtId="0" fontId="5" fillId="0" borderId="52" xfId="0" applyFont="1" applyBorder="1" applyAlignment="1" applyProtection="1">
      <alignment horizontal="left"/>
      <protection locked="0"/>
    </xf>
    <xf numFmtId="0" fontId="5" fillId="0" borderId="15" xfId="0" applyFont="1" applyBorder="1" applyAlignment="1" applyProtection="1">
      <alignment horizontal="left"/>
      <protection locked="0"/>
    </xf>
    <xf numFmtId="0" fontId="5" fillId="0" borderId="16" xfId="0" applyFont="1" applyBorder="1" applyAlignment="1" applyProtection="1">
      <alignment horizontal="center"/>
      <protection locked="0"/>
    </xf>
    <xf numFmtId="0" fontId="5" fillId="0" borderId="14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2" borderId="53" xfId="0" applyFont="1" applyFill="1" applyBorder="1" applyAlignment="1">
      <alignment horizontal="center" wrapText="1"/>
    </xf>
    <xf numFmtId="0" fontId="3" fillId="2" borderId="46" xfId="0" applyFont="1" applyFill="1" applyBorder="1" applyAlignment="1">
      <alignment horizontal="center" wrapText="1"/>
    </xf>
    <xf numFmtId="0" fontId="3" fillId="2" borderId="46" xfId="0" applyFont="1" applyFill="1" applyBorder="1" applyAlignment="1">
      <alignment horizontal="left"/>
    </xf>
    <xf numFmtId="0" fontId="6" fillId="0" borderId="24" xfId="0" applyFont="1" applyBorder="1" applyAlignment="1">
      <alignment horizontal="center"/>
    </xf>
    <xf numFmtId="0" fontId="11" fillId="0" borderId="11" xfId="0" applyFont="1" applyBorder="1" applyAlignment="1" applyProtection="1">
      <alignment horizontal="left" wrapText="1"/>
      <protection locked="0"/>
    </xf>
    <xf numFmtId="0" fontId="12" fillId="0" borderId="11" xfId="0" applyFont="1" applyBorder="1" applyAlignment="1">
      <alignment horizontal="left"/>
    </xf>
    <xf numFmtId="0" fontId="6" fillId="0" borderId="31" xfId="0" applyFont="1" applyBorder="1" applyAlignment="1">
      <alignment horizontal="center"/>
    </xf>
    <xf numFmtId="0" fontId="5" fillId="0" borderId="11" xfId="0" applyFont="1" applyBorder="1" applyAlignment="1" applyProtection="1">
      <alignment horizontal="left" wrapText="1" shrinkToFit="1"/>
      <protection locked="0"/>
    </xf>
    <xf numFmtId="0" fontId="5" fillId="0" borderId="11" xfId="0" applyFont="1" applyBorder="1" applyAlignment="1" applyProtection="1">
      <alignment horizontal="left" wrapText="1"/>
      <protection locked="0"/>
    </xf>
    <xf numFmtId="0" fontId="6" fillId="0" borderId="11" xfId="0" applyFont="1" applyBorder="1" applyAlignment="1">
      <alignment horizontal="left"/>
    </xf>
    <xf numFmtId="0" fontId="5" fillId="0" borderId="32" xfId="0" applyFont="1" applyBorder="1" applyAlignment="1" applyProtection="1">
      <alignment horizontal="center"/>
      <protection locked="0"/>
    </xf>
    <xf numFmtId="0" fontId="5" fillId="0" borderId="33" xfId="0" applyFont="1" applyBorder="1" applyAlignment="1" applyProtection="1">
      <alignment horizontal="left"/>
      <protection locked="0"/>
    </xf>
    <xf numFmtId="0" fontId="5" fillId="0" borderId="24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left" wrapText="1"/>
      <protection locked="0"/>
    </xf>
    <xf numFmtId="1" fontId="5" fillId="0" borderId="4" xfId="0" applyNumberFormat="1" applyFont="1" applyBorder="1" applyAlignment="1" applyProtection="1">
      <alignment horizontal="left" wrapText="1"/>
      <protection locked="0"/>
    </xf>
    <xf numFmtId="1" fontId="5" fillId="0" borderId="4" xfId="0" applyNumberFormat="1" applyFont="1" applyBorder="1" applyAlignment="1" applyProtection="1">
      <alignment horizontal="left"/>
      <protection locked="0"/>
    </xf>
    <xf numFmtId="0" fontId="6" fillId="0" borderId="11" xfId="0" applyFont="1" applyBorder="1" applyAlignment="1">
      <alignment horizontal="left" wrapText="1"/>
    </xf>
    <xf numFmtId="0" fontId="6" fillId="0" borderId="31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11" fillId="0" borderId="11" xfId="0" applyFont="1" applyBorder="1" applyAlignment="1" applyProtection="1">
      <alignment horizontal="left" vertical="top" wrapText="1"/>
      <protection locked="0"/>
    </xf>
    <xf numFmtId="0" fontId="6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left" vertical="center"/>
    </xf>
    <xf numFmtId="0" fontId="11" fillId="0" borderId="33" xfId="0" applyFont="1" applyBorder="1" applyAlignment="1" applyProtection="1">
      <alignment horizontal="left" vertical="top" wrapText="1"/>
      <protection locked="0"/>
    </xf>
    <xf numFmtId="0" fontId="13" fillId="0" borderId="17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0" fillId="0" borderId="24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10" fillId="0" borderId="31" xfId="0" applyFont="1" applyBorder="1"/>
    <xf numFmtId="0" fontId="10" fillId="0" borderId="11" xfId="0" applyFont="1" applyBorder="1"/>
    <xf numFmtId="0" fontId="6" fillId="0" borderId="33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right"/>
    </xf>
    <xf numFmtId="0" fontId="6" fillId="0" borderId="15" xfId="0" applyFont="1" applyBorder="1" applyAlignment="1">
      <alignment horizontal="center"/>
    </xf>
    <xf numFmtId="14" fontId="5" fillId="0" borderId="25" xfId="0" applyNumberFormat="1" applyFont="1" applyBorder="1" applyAlignment="1">
      <alignment horizontal="left"/>
    </xf>
    <xf numFmtId="14" fontId="5" fillId="0" borderId="39" xfId="0" applyNumberFormat="1" applyFont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5" fillId="0" borderId="25" xfId="0" applyFont="1" applyBorder="1" applyAlignment="1">
      <alignment horizontal="left"/>
    </xf>
    <xf numFmtId="0" fontId="5" fillId="0" borderId="26" xfId="0" applyFont="1" applyBorder="1" applyAlignment="1">
      <alignment horizontal="left"/>
    </xf>
    <xf numFmtId="0" fontId="5" fillId="0" borderId="34" xfId="0" applyFont="1" applyBorder="1" applyAlignment="1">
      <alignment horizontal="left"/>
    </xf>
    <xf numFmtId="0" fontId="3" fillId="2" borderId="54" xfId="0" applyFont="1" applyFill="1" applyBorder="1" applyAlignment="1">
      <alignment horizontal="left"/>
    </xf>
    <xf numFmtId="0" fontId="3" fillId="2" borderId="28" xfId="0" applyFont="1" applyFill="1" applyBorder="1" applyAlignment="1">
      <alignment horizontal="left"/>
    </xf>
    <xf numFmtId="0" fontId="5" fillId="0" borderId="55" xfId="0" applyFont="1" applyBorder="1" applyAlignment="1">
      <alignment horizontal="left" wrapText="1"/>
    </xf>
    <xf numFmtId="49" fontId="5" fillId="0" borderId="9" xfId="0" applyNumberFormat="1" applyFont="1" applyBorder="1" applyAlignment="1">
      <alignment horizontal="left"/>
    </xf>
    <xf numFmtId="49" fontId="5" fillId="0" borderId="8" xfId="0" applyNumberFormat="1" applyFont="1" applyBorder="1" applyAlignment="1">
      <alignment horizontal="left"/>
    </xf>
    <xf numFmtId="0" fontId="3" fillId="2" borderId="30" xfId="0" applyFont="1" applyFill="1" applyBorder="1" applyAlignment="1">
      <alignment horizontal="left"/>
    </xf>
    <xf numFmtId="49" fontId="5" fillId="0" borderId="10" xfId="0" applyNumberFormat="1" applyFont="1" applyBorder="1" applyAlignment="1">
      <alignment horizontal="left"/>
    </xf>
    <xf numFmtId="49" fontId="5" fillId="0" borderId="21" xfId="0" applyNumberFormat="1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4" fillId="0" borderId="35" xfId="0" applyFont="1" applyBorder="1" applyAlignment="1">
      <alignment horizontal="center"/>
    </xf>
    <xf numFmtId="0" fontId="5" fillId="0" borderId="14" xfId="0" applyFont="1" applyBorder="1" applyAlignment="1">
      <alignment horizontal="left"/>
    </xf>
    <xf numFmtId="0" fontId="4" fillId="0" borderId="23" xfId="0" applyFont="1" applyBorder="1" applyAlignment="1">
      <alignment horizontal="center" wrapText="1"/>
    </xf>
    <xf numFmtId="0" fontId="4" fillId="2" borderId="18" xfId="0" applyFont="1" applyFill="1" applyBorder="1" applyAlignment="1">
      <alignment horizontal="left" wrapText="1"/>
    </xf>
    <xf numFmtId="0" fontId="4" fillId="4" borderId="47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56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46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right"/>
    </xf>
    <xf numFmtId="0" fontId="10" fillId="2" borderId="46" xfId="0" applyFont="1" applyFill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5" fillId="0" borderId="57" xfId="0" applyFont="1" applyBorder="1" applyAlignment="1" applyProtection="1">
      <alignment horizontal="left"/>
      <protection locked="0"/>
    </xf>
    <xf numFmtId="0" fontId="5" fillId="0" borderId="57" xfId="0" applyFont="1" applyBorder="1" applyAlignment="1" applyProtection="1">
      <alignment horizontal="center"/>
      <protection locked="0"/>
    </xf>
    <xf numFmtId="0" fontId="5" fillId="0" borderId="56" xfId="0" applyFont="1" applyBorder="1" applyAlignment="1" applyProtection="1">
      <alignment horizontal="center"/>
      <protection locked="0"/>
    </xf>
    <xf numFmtId="0" fontId="5" fillId="0" borderId="8" xfId="0" applyFont="1" applyBorder="1" applyAlignment="1" applyProtection="1">
      <alignment horizontal="left"/>
      <protection locked="0"/>
    </xf>
    <xf numFmtId="0" fontId="5" fillId="0" borderId="8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left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3" fillId="0" borderId="58" xfId="0" applyFont="1" applyBorder="1" applyAlignment="1">
      <alignment horizontal="right"/>
    </xf>
    <xf numFmtId="0" fontId="5" fillId="0" borderId="53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center"/>
      <protection locked="0"/>
    </xf>
    <xf numFmtId="0" fontId="5" fillId="0" borderId="59" xfId="0" applyFont="1" applyBorder="1" applyAlignment="1" applyProtection="1">
      <alignment horizontal="center"/>
      <protection locked="0"/>
    </xf>
    <xf numFmtId="0" fontId="0" fillId="0" borderId="60" xfId="0" applyBorder="1"/>
    <xf numFmtId="0" fontId="1" fillId="0" borderId="57" xfId="0" applyFont="1" applyBorder="1" applyAlignment="1">
      <alignment horizontal="left"/>
    </xf>
    <xf numFmtId="0" fontId="10" fillId="2" borderId="59" xfId="0" applyFont="1" applyFill="1" applyBorder="1" applyAlignment="1">
      <alignment horizontal="center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38" xfId="0" applyFont="1" applyBorder="1" applyAlignment="1" applyProtection="1">
      <alignment horizontal="center"/>
      <protection locked="0"/>
    </xf>
    <xf numFmtId="0" fontId="4" fillId="0" borderId="9" xfId="0" applyFont="1" applyBorder="1" applyAlignment="1" applyProtection="1">
      <alignment horizontal="center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36" xfId="0" applyFont="1" applyBorder="1" applyAlignment="1" applyProtection="1">
      <alignment horizontal="center"/>
      <protection locked="0"/>
    </xf>
    <xf numFmtId="0" fontId="3" fillId="2" borderId="19" xfId="0" applyFont="1" applyFill="1" applyBorder="1" applyAlignment="1">
      <alignment horizontal="center" wrapText="1"/>
    </xf>
    <xf numFmtId="0" fontId="5" fillId="0" borderId="4" xfId="0" applyFont="1" applyBorder="1" applyAlignment="1" applyProtection="1">
      <alignment horizontal="left"/>
      <protection locked="0"/>
    </xf>
    <xf numFmtId="49" fontId="5" fillId="0" borderId="4" xfId="0" applyNumberFormat="1" applyFont="1" applyBorder="1" applyAlignment="1" applyProtection="1">
      <alignment horizontal="left"/>
      <protection locked="0"/>
    </xf>
    <xf numFmtId="49" fontId="5" fillId="0" borderId="37" xfId="0" applyNumberFormat="1" applyFont="1" applyBorder="1" applyAlignment="1" applyProtection="1">
      <alignment horizontal="left"/>
      <protection locked="0"/>
    </xf>
    <xf numFmtId="0" fontId="5" fillId="0" borderId="38" xfId="0" applyFont="1" applyBorder="1" applyAlignment="1" applyProtection="1">
      <alignment horizontal="left"/>
      <protection locked="0"/>
    </xf>
    <xf numFmtId="0" fontId="6" fillId="0" borderId="38" xfId="0" applyFont="1" applyBorder="1" applyAlignment="1">
      <alignment horizontal="left"/>
    </xf>
    <xf numFmtId="0" fontId="11" fillId="0" borderId="38" xfId="0" applyFont="1" applyBorder="1" applyAlignment="1" applyProtection="1">
      <alignment horizontal="left" vertical="top" wrapText="1"/>
      <protection locked="0"/>
    </xf>
    <xf numFmtId="0" fontId="11" fillId="0" borderId="36" xfId="0" applyFont="1" applyBorder="1" applyAlignment="1" applyProtection="1">
      <alignment horizontal="left" vertical="top" wrapText="1"/>
      <protection locked="0"/>
    </xf>
    <xf numFmtId="0" fontId="14" fillId="2" borderId="19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left"/>
    </xf>
    <xf numFmtId="0" fontId="6" fillId="0" borderId="21" xfId="0" applyFont="1" applyBorder="1" applyAlignment="1">
      <alignment horizontal="left"/>
    </xf>
    <xf numFmtId="0" fontId="10" fillId="0" borderId="38" xfId="0" applyFont="1" applyBorder="1"/>
    <xf numFmtId="0" fontId="6" fillId="0" borderId="36" xfId="0" applyFont="1" applyBorder="1" applyAlignment="1">
      <alignment horizontal="left"/>
    </xf>
    <xf numFmtId="14" fontId="6" fillId="0" borderId="15" xfId="0" applyNumberFormat="1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61" xfId="0" applyFont="1" applyBorder="1" applyAlignment="1">
      <alignment horizontal="center" vertical="center"/>
    </xf>
    <xf numFmtId="0" fontId="13" fillId="2" borderId="17" xfId="0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horizontal="center"/>
      <protection locked="0"/>
    </xf>
    <xf numFmtId="0" fontId="13" fillId="2" borderId="19" xfId="0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15" fillId="0" borderId="5" xfId="0" applyFont="1" applyBorder="1" applyAlignment="1" applyProtection="1">
      <alignment horizontal="left" vertical="top"/>
      <protection locked="0"/>
    </xf>
    <xf numFmtId="0" fontId="14" fillId="3" borderId="0" xfId="0" applyFont="1" applyFill="1" applyAlignment="1">
      <alignment horizontal="left"/>
    </xf>
    <xf numFmtId="0" fontId="0" fillId="2" borderId="0" xfId="0" applyFill="1" applyAlignment="1">
      <alignment horizontal="right" vertical="top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right"/>
    </xf>
    <xf numFmtId="14" fontId="6" fillId="0" borderId="18" xfId="0" applyNumberFormat="1" applyFont="1" applyBorder="1" applyAlignment="1">
      <alignment horizontal="center"/>
    </xf>
    <xf numFmtId="14" fontId="6" fillId="0" borderId="0" xfId="0" applyNumberFormat="1" applyFont="1" applyAlignment="1">
      <alignment horizontal="center"/>
    </xf>
    <xf numFmtId="0" fontId="0" fillId="0" borderId="0" xfId="0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6"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9" tint="0.599963377788629"/>
        </patternFill>
      </fill>
    </dxf>
  </dxfs>
  <tableStyles count="0" defaultTableStyle="TableStyleMedium2" defaultPivotStyle="PivotStyleLight16"/>
  <colors>
    <mruColors>
      <color rgb="00FF0000"/>
      <color rgb="00FF3737"/>
      <color rgb="00FF4B4B"/>
      <color rgb="00FF7979"/>
      <color rgb="00C65F3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eetMetadata" Target="metadata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2" Type="http://schemas.openxmlformats.org/officeDocument/2006/relationships/image" Target="../media/image52.jpe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5.jpe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jpe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4" Type="http://schemas.openxmlformats.org/officeDocument/2006/relationships/image" Target="../media/image55.jpeg"/><Relationship Id="rId3" Type="http://schemas.openxmlformats.org/officeDocument/2006/relationships/image" Target="../media/image54.jpeg"/><Relationship Id="rId2" Type="http://schemas.openxmlformats.org/officeDocument/2006/relationships/image" Target="../media/image5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153183</xdr:colOff>
      <xdr:row>0</xdr:row>
      <xdr:rowOff>200254</xdr:rowOff>
    </xdr:from>
    <xdr:to>
      <xdr:col>8</xdr:col>
      <xdr:colOff>705358</xdr:colOff>
      <xdr:row>0</xdr:row>
      <xdr:rowOff>712197</xdr:rowOff>
    </xdr:to>
    <xdr:pic>
      <xdr:nvPicPr>
        <xdr:cNvPr id="3" name="Picture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6675" y="200025"/>
          <a:ext cx="1791335" cy="511810"/>
        </a:xfrm>
        <a:prstGeom prst="rect">
          <a:avLst/>
        </a:prstGeom>
      </xdr:spPr>
    </xdr:pic>
    <xdr:clientData/>
  </xdr:twoCellAnchor>
  <xdr:twoCellAnchor>
    <xdr:from>
      <xdr:col>4</xdr:col>
      <xdr:colOff>552347</xdr:colOff>
      <xdr:row>0</xdr:row>
      <xdr:rowOff>692966</xdr:rowOff>
    </xdr:from>
    <xdr:to>
      <xdr:col>9</xdr:col>
      <xdr:colOff>87119</xdr:colOff>
      <xdr:row>0</xdr:row>
      <xdr:rowOff>1029855</xdr:rowOff>
    </xdr:to>
    <xdr:sp>
      <xdr:nvSpPr>
        <xdr:cNvPr id="4" name="TextBox 3"/>
        <xdr:cNvSpPr txBox="1"/>
      </xdr:nvSpPr>
      <xdr:spPr>
        <a:xfrm>
          <a:off x="4417695" y="692785"/>
          <a:ext cx="3253740" cy="336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Thomas Philipps Far East</a:t>
          </a:r>
          <a:r>
            <a:rPr lang="en-US" sz="1600" b="1" baseline="0"/>
            <a:t> Limited </a:t>
          </a:r>
          <a:endParaRPr lang="en-US" sz="16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0</xdr:row>
      <xdr:rowOff>197977</xdr:rowOff>
    </xdr:from>
    <xdr:to>
      <xdr:col>3</xdr:col>
      <xdr:colOff>533125</xdr:colOff>
      <xdr:row>0</xdr:row>
      <xdr:rowOff>709920</xdr:rowOff>
    </xdr:to>
    <xdr:pic>
      <xdr:nvPicPr>
        <xdr:cNvPr id="5" name="Picture 4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7400" y="197485"/>
          <a:ext cx="1848485" cy="51181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696335</xdr:rowOff>
    </xdr:from>
    <xdr:to>
      <xdr:col>5</xdr:col>
      <xdr:colOff>498702</xdr:colOff>
      <xdr:row>0</xdr:row>
      <xdr:rowOff>1026866</xdr:rowOff>
    </xdr:to>
    <xdr:sp>
      <xdr:nvSpPr>
        <xdr:cNvPr id="4" name="TextBox 3"/>
        <xdr:cNvSpPr txBox="1"/>
      </xdr:nvSpPr>
      <xdr:spPr>
        <a:xfrm>
          <a:off x="2057400" y="695960"/>
          <a:ext cx="3434715" cy="33083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Thomas Philipps Far East</a:t>
          </a:r>
          <a:r>
            <a:rPr lang="en-US" sz="1600" b="1" baseline="0"/>
            <a:t> Limited </a:t>
          </a:r>
          <a:endParaRPr lang="en-US" sz="1600" b="1"/>
        </a:p>
      </xdr:txBody>
    </xdr:sp>
    <xdr:clientData/>
  </xdr:twoCellAnchor>
  <xdr:twoCellAnchor>
    <xdr:from>
      <xdr:col>2</xdr:col>
      <xdr:colOff>57150</xdr:colOff>
      <xdr:row>20</xdr:row>
      <xdr:rowOff>76200</xdr:rowOff>
    </xdr:from>
    <xdr:to>
      <xdr:col>2</xdr:col>
      <xdr:colOff>1098750</xdr:colOff>
      <xdr:row>20</xdr:row>
      <xdr:rowOff>857400</xdr:rowOff>
    </xdr:to>
    <xdr:pic>
      <xdr:nvPicPr>
        <xdr:cNvPr id="31" name="图片 30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4550" y="17887315"/>
          <a:ext cx="1041400" cy="781050"/>
        </a:xfrm>
        <a:prstGeom prst="rect">
          <a:avLst/>
        </a:prstGeom>
      </xdr:spPr>
    </xdr:pic>
    <xdr:clientData/>
  </xdr:twoCellAnchor>
  <xdr:twoCellAnchor>
    <xdr:from>
      <xdr:col>2</xdr:col>
      <xdr:colOff>1190625</xdr:colOff>
      <xdr:row>20</xdr:row>
      <xdr:rowOff>88088</xdr:rowOff>
    </xdr:from>
    <xdr:to>
      <xdr:col>4</xdr:col>
      <xdr:colOff>365325</xdr:colOff>
      <xdr:row>20</xdr:row>
      <xdr:rowOff>869288</xdr:rowOff>
    </xdr:to>
    <xdr:pic>
      <xdr:nvPicPr>
        <xdr:cNvPr id="33" name="图片 32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8025" y="17898745"/>
          <a:ext cx="1165860" cy="781050"/>
        </a:xfrm>
        <a:prstGeom prst="rect">
          <a:avLst/>
        </a:prstGeom>
      </xdr:spPr>
    </xdr:pic>
    <xdr:clientData/>
  </xdr:twoCellAnchor>
  <xdr:twoCellAnchor>
    <xdr:from>
      <xdr:col>4</xdr:col>
      <xdr:colOff>490537</xdr:colOff>
      <xdr:row>20</xdr:row>
      <xdr:rowOff>85687</xdr:rowOff>
    </xdr:from>
    <xdr:to>
      <xdr:col>5</xdr:col>
      <xdr:colOff>646312</xdr:colOff>
      <xdr:row>20</xdr:row>
      <xdr:rowOff>866887</xdr:rowOff>
    </xdr:to>
    <xdr:pic>
      <xdr:nvPicPr>
        <xdr:cNvPr id="35" name="图片 34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8980" y="17896205"/>
          <a:ext cx="1100455" cy="781685"/>
        </a:xfrm>
        <a:prstGeom prst="rect">
          <a:avLst/>
        </a:prstGeom>
      </xdr:spPr>
    </xdr:pic>
    <xdr:clientData/>
  </xdr:twoCellAnchor>
  <xdr:twoCellAnchor>
    <xdr:from>
      <xdr:col>5</xdr:col>
      <xdr:colOff>757238</xdr:colOff>
      <xdr:row>20</xdr:row>
      <xdr:rowOff>88050</xdr:rowOff>
    </xdr:from>
    <xdr:to>
      <xdr:col>6</xdr:col>
      <xdr:colOff>746326</xdr:colOff>
      <xdr:row>20</xdr:row>
      <xdr:rowOff>869250</xdr:rowOff>
    </xdr:to>
    <xdr:pic>
      <xdr:nvPicPr>
        <xdr:cNvPr id="37" name="图片 36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0560" y="17898745"/>
          <a:ext cx="1111885" cy="781050"/>
        </a:xfrm>
        <a:prstGeom prst="rect">
          <a:avLst/>
        </a:prstGeom>
      </xdr:spPr>
    </xdr:pic>
    <xdr:clientData/>
  </xdr:twoCellAnchor>
  <xdr:twoCellAnchor>
    <xdr:from>
      <xdr:col>6</xdr:col>
      <xdr:colOff>876300</xdr:colOff>
      <xdr:row>20</xdr:row>
      <xdr:rowOff>66600</xdr:rowOff>
    </xdr:from>
    <xdr:to>
      <xdr:col>7</xdr:col>
      <xdr:colOff>603450</xdr:colOff>
      <xdr:row>20</xdr:row>
      <xdr:rowOff>847800</xdr:rowOff>
    </xdr:to>
    <xdr:pic>
      <xdr:nvPicPr>
        <xdr:cNvPr id="39" name="图片 38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2620" y="17877155"/>
          <a:ext cx="1129030" cy="781685"/>
        </a:xfrm>
        <a:prstGeom prst="rect">
          <a:avLst/>
        </a:prstGeom>
      </xdr:spPr>
    </xdr:pic>
    <xdr:clientData/>
  </xdr:twoCellAnchor>
  <xdr:twoCellAnchor>
    <xdr:from>
      <xdr:col>7</xdr:col>
      <xdr:colOff>695325</xdr:colOff>
      <xdr:row>20</xdr:row>
      <xdr:rowOff>78487</xdr:rowOff>
    </xdr:from>
    <xdr:to>
      <xdr:col>9</xdr:col>
      <xdr:colOff>608212</xdr:colOff>
      <xdr:row>20</xdr:row>
      <xdr:rowOff>859687</xdr:rowOff>
    </xdr:to>
    <xdr:pic>
      <xdr:nvPicPr>
        <xdr:cNvPr id="41" name="图片 40"/>
        <xdr:cNvPicPr>
          <a:picLocks noChangeAspect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3725" y="17889220"/>
          <a:ext cx="1116330" cy="781050"/>
        </a:xfrm>
        <a:prstGeom prst="rect">
          <a:avLst/>
        </a:prstGeom>
      </xdr:spPr>
    </xdr:pic>
    <xdr:clientData/>
  </xdr:twoCellAnchor>
  <xdr:twoCellAnchor>
    <xdr:from>
      <xdr:col>9</xdr:col>
      <xdr:colOff>737870</xdr:colOff>
      <xdr:row>20</xdr:row>
      <xdr:rowOff>59690</xdr:rowOff>
    </xdr:from>
    <xdr:to>
      <xdr:col>10</xdr:col>
      <xdr:colOff>536458</xdr:colOff>
      <xdr:row>20</xdr:row>
      <xdr:rowOff>840890</xdr:rowOff>
    </xdr:to>
    <xdr:pic>
      <xdr:nvPicPr>
        <xdr:cNvPr id="43" name="图片 42"/>
        <xdr:cNvPicPr>
          <a:picLocks noChangeAspect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60230" y="17870805"/>
          <a:ext cx="1123950" cy="781050"/>
        </a:xfrm>
        <a:prstGeom prst="rect">
          <a:avLst/>
        </a:prstGeom>
      </xdr:spPr>
    </xdr:pic>
    <xdr:clientData/>
  </xdr:twoCellAnchor>
  <xdr:twoCellAnchor>
    <xdr:from>
      <xdr:col>2</xdr:col>
      <xdr:colOff>56515</xdr:colOff>
      <xdr:row>20</xdr:row>
      <xdr:rowOff>960755</xdr:rowOff>
    </xdr:from>
    <xdr:to>
      <xdr:col>2</xdr:col>
      <xdr:colOff>1098115</xdr:colOff>
      <xdr:row>20</xdr:row>
      <xdr:rowOff>1741955</xdr:rowOff>
    </xdr:to>
    <xdr:pic>
      <xdr:nvPicPr>
        <xdr:cNvPr id="45" name="图片 44"/>
        <xdr:cNvPicPr>
          <a:picLocks noChangeAspect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3915" y="18771870"/>
          <a:ext cx="1041400" cy="781050"/>
        </a:xfrm>
        <a:prstGeom prst="rect">
          <a:avLst/>
        </a:prstGeom>
      </xdr:spPr>
    </xdr:pic>
    <xdr:clientData/>
  </xdr:twoCellAnchor>
  <xdr:twoCellAnchor>
    <xdr:from>
      <xdr:col>2</xdr:col>
      <xdr:colOff>1188720</xdr:colOff>
      <xdr:row>20</xdr:row>
      <xdr:rowOff>979170</xdr:rowOff>
    </xdr:from>
    <xdr:to>
      <xdr:col>4</xdr:col>
      <xdr:colOff>363420</xdr:colOff>
      <xdr:row>20</xdr:row>
      <xdr:rowOff>1760370</xdr:rowOff>
    </xdr:to>
    <xdr:pic>
      <xdr:nvPicPr>
        <xdr:cNvPr id="47" name="图片 46"/>
        <xdr:cNvPicPr>
          <a:picLocks noChangeAspect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6120" y="18790285"/>
          <a:ext cx="1165860" cy="781050"/>
        </a:xfrm>
        <a:prstGeom prst="rect">
          <a:avLst/>
        </a:prstGeom>
      </xdr:spPr>
    </xdr:pic>
    <xdr:clientData/>
  </xdr:twoCellAnchor>
  <xdr:twoCellAnchor>
    <xdr:from>
      <xdr:col>4</xdr:col>
      <xdr:colOff>471488</xdr:colOff>
      <xdr:row>20</xdr:row>
      <xdr:rowOff>988050</xdr:rowOff>
    </xdr:from>
    <xdr:to>
      <xdr:col>5</xdr:col>
      <xdr:colOff>627263</xdr:colOff>
      <xdr:row>20</xdr:row>
      <xdr:rowOff>1738313</xdr:rowOff>
    </xdr:to>
    <xdr:pic>
      <xdr:nvPicPr>
        <xdr:cNvPr id="49" name="图片 48"/>
        <xdr:cNvPicPr>
          <a:picLocks noChangeAspect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9930" y="18798540"/>
          <a:ext cx="1100455" cy="750570"/>
        </a:xfrm>
        <a:prstGeom prst="rect">
          <a:avLst/>
        </a:prstGeom>
      </xdr:spPr>
    </xdr:pic>
    <xdr:clientData/>
  </xdr:twoCellAnchor>
  <xdr:twoCellAnchor>
    <xdr:from>
      <xdr:col>5</xdr:col>
      <xdr:colOff>728345</xdr:colOff>
      <xdr:row>20</xdr:row>
      <xdr:rowOff>991870</xdr:rowOff>
    </xdr:from>
    <xdr:to>
      <xdr:col>6</xdr:col>
      <xdr:colOff>758190</xdr:colOff>
      <xdr:row>20</xdr:row>
      <xdr:rowOff>1744345</xdr:rowOff>
    </xdr:to>
    <xdr:pic>
      <xdr:nvPicPr>
        <xdr:cNvPr id="51" name="图片 50"/>
        <xdr:cNvPicPr>
          <a:picLocks noChangeAspect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1985" y="18802985"/>
          <a:ext cx="1152525" cy="752475"/>
        </a:xfrm>
        <a:prstGeom prst="rect">
          <a:avLst/>
        </a:prstGeom>
      </xdr:spPr>
    </xdr:pic>
    <xdr:clientData/>
  </xdr:twoCellAnchor>
  <xdr:twoCellAnchor>
    <xdr:from>
      <xdr:col>6</xdr:col>
      <xdr:colOff>863600</xdr:colOff>
      <xdr:row>20</xdr:row>
      <xdr:rowOff>995680</xdr:rowOff>
    </xdr:from>
    <xdr:to>
      <xdr:col>7</xdr:col>
      <xdr:colOff>590550</xdr:colOff>
      <xdr:row>20</xdr:row>
      <xdr:rowOff>1767205</xdr:rowOff>
    </xdr:to>
    <xdr:pic>
      <xdr:nvPicPr>
        <xdr:cNvPr id="53" name="图片 52"/>
        <xdr:cNvPicPr>
          <a:picLocks noChangeAspect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9920" y="18806795"/>
          <a:ext cx="1129030" cy="771525"/>
        </a:xfrm>
        <a:prstGeom prst="rect">
          <a:avLst/>
        </a:prstGeom>
      </xdr:spPr>
    </xdr:pic>
    <xdr:clientData/>
  </xdr:twoCellAnchor>
  <xdr:twoCellAnchor>
    <xdr:from>
      <xdr:col>7</xdr:col>
      <xdr:colOff>717550</xdr:colOff>
      <xdr:row>20</xdr:row>
      <xdr:rowOff>969645</xdr:rowOff>
    </xdr:from>
    <xdr:to>
      <xdr:col>9</xdr:col>
      <xdr:colOff>629920</xdr:colOff>
      <xdr:row>20</xdr:row>
      <xdr:rowOff>1773555</xdr:rowOff>
    </xdr:to>
    <xdr:pic>
      <xdr:nvPicPr>
        <xdr:cNvPr id="55" name="图片 54"/>
        <xdr:cNvPicPr>
          <a:picLocks noChangeAspect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5950" y="18780760"/>
          <a:ext cx="1116330" cy="803910"/>
        </a:xfrm>
        <a:prstGeom prst="rect">
          <a:avLst/>
        </a:prstGeom>
      </xdr:spPr>
    </xdr:pic>
    <xdr:clientData/>
  </xdr:twoCellAnchor>
  <xdr:twoCellAnchor>
    <xdr:from>
      <xdr:col>9</xdr:col>
      <xdr:colOff>741045</xdr:colOff>
      <xdr:row>20</xdr:row>
      <xdr:rowOff>970280</xdr:rowOff>
    </xdr:from>
    <xdr:to>
      <xdr:col>10</xdr:col>
      <xdr:colOff>530860</xdr:colOff>
      <xdr:row>20</xdr:row>
      <xdr:rowOff>1742440</xdr:rowOff>
    </xdr:to>
    <xdr:pic>
      <xdr:nvPicPr>
        <xdr:cNvPr id="57" name="图片 56"/>
        <xdr:cNvPicPr>
          <a:picLocks noChangeAspect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63405" y="18781395"/>
          <a:ext cx="1115695" cy="772160"/>
        </a:xfrm>
        <a:prstGeom prst="rect">
          <a:avLst/>
        </a:prstGeom>
      </xdr:spPr>
    </xdr:pic>
    <xdr:clientData/>
  </xdr:twoCellAnchor>
  <xdr:twoCellAnchor>
    <xdr:from>
      <xdr:col>2</xdr:col>
      <xdr:colOff>48895</xdr:colOff>
      <xdr:row>20</xdr:row>
      <xdr:rowOff>1836420</xdr:rowOff>
    </xdr:from>
    <xdr:to>
      <xdr:col>2</xdr:col>
      <xdr:colOff>1090295</xdr:colOff>
      <xdr:row>20</xdr:row>
      <xdr:rowOff>2523490</xdr:rowOff>
    </xdr:to>
    <xdr:pic>
      <xdr:nvPicPr>
        <xdr:cNvPr id="59" name="图片 58"/>
        <xdr:cNvPicPr>
          <a:picLocks noChangeAspect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6295" y="19647535"/>
          <a:ext cx="1041400" cy="687070"/>
        </a:xfrm>
        <a:prstGeom prst="rect">
          <a:avLst/>
        </a:prstGeom>
      </xdr:spPr>
    </xdr:pic>
    <xdr:clientData/>
  </xdr:twoCellAnchor>
  <xdr:twoCellAnchor>
    <xdr:from>
      <xdr:col>2</xdr:col>
      <xdr:colOff>1182370</xdr:colOff>
      <xdr:row>20</xdr:row>
      <xdr:rowOff>1838325</xdr:rowOff>
    </xdr:from>
    <xdr:to>
      <xdr:col>4</xdr:col>
      <xdr:colOff>345440</xdr:colOff>
      <xdr:row>20</xdr:row>
      <xdr:rowOff>2543810</xdr:rowOff>
    </xdr:to>
    <xdr:pic>
      <xdr:nvPicPr>
        <xdr:cNvPr id="61" name="图片 60"/>
        <xdr:cNvPicPr>
          <a:picLocks noChangeAspect="1"/>
        </xdr:cNvPicPr>
      </xdr:nvPicPr>
      <xdr:blipFill>
        <a:blip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9770" y="19649440"/>
          <a:ext cx="1154430" cy="705485"/>
        </a:xfrm>
        <a:prstGeom prst="rect">
          <a:avLst/>
        </a:prstGeom>
      </xdr:spPr>
    </xdr:pic>
    <xdr:clientData/>
  </xdr:twoCellAnchor>
  <xdr:twoCellAnchor>
    <xdr:from>
      <xdr:col>2</xdr:col>
      <xdr:colOff>131445</xdr:colOff>
      <xdr:row>21</xdr:row>
      <xdr:rowOff>28575</xdr:rowOff>
    </xdr:from>
    <xdr:to>
      <xdr:col>9</xdr:col>
      <xdr:colOff>1027430</xdr:colOff>
      <xdr:row>21</xdr:row>
      <xdr:rowOff>2723515</xdr:rowOff>
    </xdr:to>
    <xdr:grpSp>
      <xdr:nvGrpSpPr>
        <xdr:cNvPr id="79" name="组合 78"/>
        <xdr:cNvGrpSpPr/>
      </xdr:nvGrpSpPr>
      <xdr:grpSpPr>
        <a:xfrm>
          <a:off x="2188845" y="20673695"/>
          <a:ext cx="7560945" cy="2694940"/>
          <a:chOff x="3163823" y="21655569"/>
          <a:chExt cx="7144709" cy="2695132"/>
        </a:xfrm>
      </xdr:grpSpPr>
      <xdr:pic>
        <xdr:nvPicPr>
          <xdr:cNvPr id="64" name="图片 63"/>
          <xdr:cNvPicPr>
            <a:picLocks noChangeAspect="1"/>
          </xdr:cNvPicPr>
        </xdr:nvPicPr>
        <xdr:blipFill>
          <a:blip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70100" y="21660376"/>
            <a:ext cx="1761600" cy="1321200"/>
          </a:xfrm>
          <a:prstGeom prst="rect">
            <a:avLst/>
          </a:prstGeom>
        </xdr:spPr>
      </xdr:pic>
      <xdr:pic>
        <xdr:nvPicPr>
          <xdr:cNvPr id="66" name="图片 65"/>
          <xdr:cNvPicPr>
            <a:picLocks noChangeAspect="1"/>
          </xdr:cNvPicPr>
        </xdr:nvPicPr>
        <xdr:blipFill>
          <a:blip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963163" y="21667500"/>
            <a:ext cx="1761600" cy="1321200"/>
          </a:xfrm>
          <a:prstGeom prst="rect">
            <a:avLst/>
          </a:prstGeom>
        </xdr:spPr>
      </xdr:pic>
      <xdr:pic>
        <xdr:nvPicPr>
          <xdr:cNvPr id="68" name="图片 67"/>
          <xdr:cNvPicPr>
            <a:picLocks noChangeAspect="1"/>
          </xdr:cNvPicPr>
        </xdr:nvPicPr>
        <xdr:blipFill>
          <a:blip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41937" y="21655569"/>
            <a:ext cx="1761600" cy="1321200"/>
          </a:xfrm>
          <a:prstGeom prst="rect">
            <a:avLst/>
          </a:prstGeom>
        </xdr:spPr>
      </xdr:pic>
      <xdr:pic>
        <xdr:nvPicPr>
          <xdr:cNvPr id="70" name="图片 69"/>
          <xdr:cNvPicPr>
            <a:picLocks noChangeAspect="1"/>
          </xdr:cNvPicPr>
        </xdr:nvPicPr>
        <xdr:blipFill>
          <a:blip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536040" y="21656348"/>
            <a:ext cx="1761600" cy="1321200"/>
          </a:xfrm>
          <a:prstGeom prst="rect">
            <a:avLst/>
          </a:prstGeom>
        </xdr:spPr>
      </xdr:pic>
      <xdr:pic>
        <xdr:nvPicPr>
          <xdr:cNvPr id="72" name="图片 71"/>
          <xdr:cNvPicPr>
            <a:picLocks noChangeAspect="1"/>
          </xdr:cNvPicPr>
        </xdr:nvPicPr>
        <xdr:blipFill>
          <a:blip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63823" y="23008086"/>
            <a:ext cx="1761600" cy="1321200"/>
          </a:xfrm>
          <a:prstGeom prst="rect">
            <a:avLst/>
          </a:prstGeom>
        </xdr:spPr>
      </xdr:pic>
      <xdr:pic>
        <xdr:nvPicPr>
          <xdr:cNvPr id="74" name="图片 73"/>
          <xdr:cNvPicPr>
            <a:picLocks noChangeAspect="1"/>
          </xdr:cNvPicPr>
        </xdr:nvPicPr>
        <xdr:blipFill>
          <a:blip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958325" y="23029501"/>
            <a:ext cx="1761600" cy="1321200"/>
          </a:xfrm>
          <a:prstGeom prst="rect">
            <a:avLst/>
          </a:prstGeom>
        </xdr:spPr>
      </xdr:pic>
      <xdr:pic>
        <xdr:nvPicPr>
          <xdr:cNvPr id="76" name="图片 75"/>
          <xdr:cNvPicPr>
            <a:picLocks noChangeAspect="1"/>
          </xdr:cNvPicPr>
        </xdr:nvPicPr>
        <xdr:blipFill>
          <a:blip r:embed="rId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53668" y="23015987"/>
            <a:ext cx="1761600" cy="1321200"/>
          </a:xfrm>
          <a:prstGeom prst="rect">
            <a:avLst/>
          </a:prstGeom>
        </xdr:spPr>
      </xdr:pic>
      <xdr:pic>
        <xdr:nvPicPr>
          <xdr:cNvPr id="78" name="图片 77"/>
          <xdr:cNvPicPr>
            <a:picLocks noChangeAspect="1"/>
          </xdr:cNvPicPr>
        </xdr:nvPicPr>
        <xdr:blipFill>
          <a:blip r:embed="rId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546932" y="23000884"/>
            <a:ext cx="1761600" cy="1321200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105410</xdr:colOff>
      <xdr:row>12</xdr:row>
      <xdr:rowOff>85725</xdr:rowOff>
    </xdr:from>
    <xdr:to>
      <xdr:col>10</xdr:col>
      <xdr:colOff>262255</xdr:colOff>
      <xdr:row>12</xdr:row>
      <xdr:rowOff>2453005</xdr:rowOff>
    </xdr:to>
    <xdr:grpSp>
      <xdr:nvGrpSpPr>
        <xdr:cNvPr id="96" name="组合 95"/>
        <xdr:cNvGrpSpPr/>
      </xdr:nvGrpSpPr>
      <xdr:grpSpPr>
        <a:xfrm>
          <a:off x="3478530" y="7996555"/>
          <a:ext cx="6831965" cy="2367280"/>
          <a:chOff x="3431241" y="5426810"/>
          <a:chExt cx="6411040" cy="2367485"/>
        </a:xfrm>
      </xdr:grpSpPr>
      <xdr:pic>
        <xdr:nvPicPr>
          <xdr:cNvPr id="81" name="图片 80"/>
          <xdr:cNvPicPr>
            <a:picLocks noChangeAspect="1"/>
          </xdr:cNvPicPr>
        </xdr:nvPicPr>
        <xdr:blipFill>
          <a:blip r:embed="rId2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52812" y="5434013"/>
            <a:ext cx="1521600" cy="1141200"/>
          </a:xfrm>
          <a:prstGeom prst="rect">
            <a:avLst/>
          </a:prstGeom>
        </xdr:spPr>
      </xdr:pic>
      <xdr:pic>
        <xdr:nvPicPr>
          <xdr:cNvPr id="83" name="图片 82"/>
          <xdr:cNvPicPr>
            <a:picLocks noChangeAspect="1"/>
          </xdr:cNvPicPr>
        </xdr:nvPicPr>
        <xdr:blipFill>
          <a:blip r:embed="rId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082592" y="5441134"/>
            <a:ext cx="1521600" cy="1141200"/>
          </a:xfrm>
          <a:prstGeom prst="rect">
            <a:avLst/>
          </a:prstGeom>
        </xdr:spPr>
      </xdr:pic>
      <xdr:pic>
        <xdr:nvPicPr>
          <xdr:cNvPr id="85" name="图片 84"/>
          <xdr:cNvPicPr>
            <a:picLocks noChangeAspect="1"/>
          </xdr:cNvPicPr>
        </xdr:nvPicPr>
        <xdr:blipFill>
          <a:blip r:embed="rId2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19556" y="5429205"/>
            <a:ext cx="1521600" cy="1141200"/>
          </a:xfrm>
          <a:prstGeom prst="rect">
            <a:avLst/>
          </a:prstGeom>
        </xdr:spPr>
      </xdr:pic>
      <xdr:pic>
        <xdr:nvPicPr>
          <xdr:cNvPr id="87" name="图片 86"/>
          <xdr:cNvPicPr>
            <a:picLocks noChangeAspect="1"/>
          </xdr:cNvPicPr>
        </xdr:nvPicPr>
        <xdr:blipFill>
          <a:blip r:embed="rId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20681" y="5426810"/>
            <a:ext cx="1521600" cy="1141200"/>
          </a:xfrm>
          <a:prstGeom prst="rect">
            <a:avLst/>
          </a:prstGeom>
        </xdr:spPr>
      </xdr:pic>
      <xdr:pic>
        <xdr:nvPicPr>
          <xdr:cNvPr id="89" name="图片 88"/>
          <xdr:cNvPicPr>
            <a:picLocks noChangeAspect="1"/>
          </xdr:cNvPicPr>
        </xdr:nvPicPr>
        <xdr:blipFill>
          <a:blip r:embed="rId3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31241" y="6648367"/>
            <a:ext cx="1521600" cy="1141200"/>
          </a:xfrm>
          <a:prstGeom prst="rect">
            <a:avLst/>
          </a:prstGeom>
        </xdr:spPr>
      </xdr:pic>
      <xdr:pic>
        <xdr:nvPicPr>
          <xdr:cNvPr id="91" name="图片 90"/>
          <xdr:cNvPicPr>
            <a:picLocks noChangeAspect="1"/>
          </xdr:cNvPicPr>
        </xdr:nvPicPr>
        <xdr:blipFill>
          <a:blip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069346" y="6649148"/>
            <a:ext cx="1521600" cy="1141200"/>
          </a:xfrm>
          <a:prstGeom prst="rect">
            <a:avLst/>
          </a:prstGeom>
        </xdr:spPr>
      </xdr:pic>
      <xdr:pic>
        <xdr:nvPicPr>
          <xdr:cNvPr id="93" name="图片 92"/>
          <xdr:cNvPicPr>
            <a:picLocks noChangeAspect="1"/>
          </xdr:cNvPicPr>
        </xdr:nvPicPr>
        <xdr:blipFill>
          <a:blip r:embed="rId3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07535" y="6653095"/>
            <a:ext cx="1521600" cy="1141200"/>
          </a:xfrm>
          <a:prstGeom prst="rect">
            <a:avLst/>
          </a:prstGeom>
        </xdr:spPr>
      </xdr:pic>
      <xdr:pic>
        <xdr:nvPicPr>
          <xdr:cNvPr id="95" name="图片 94"/>
          <xdr:cNvPicPr>
            <a:picLocks noChangeAspect="1"/>
          </xdr:cNvPicPr>
        </xdr:nvPicPr>
        <xdr:blipFill>
          <a:blip r:embed="rId3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18212" y="6637991"/>
            <a:ext cx="1521600" cy="1141200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90170</xdr:colOff>
      <xdr:row>13</xdr:row>
      <xdr:rowOff>55880</xdr:rowOff>
    </xdr:from>
    <xdr:to>
      <xdr:col>10</xdr:col>
      <xdr:colOff>276860</xdr:colOff>
      <xdr:row>13</xdr:row>
      <xdr:rowOff>1228725</xdr:rowOff>
    </xdr:to>
    <xdr:grpSp>
      <xdr:nvGrpSpPr>
        <xdr:cNvPr id="2" name="组合 1"/>
        <xdr:cNvGrpSpPr/>
      </xdr:nvGrpSpPr>
      <xdr:grpSpPr>
        <a:xfrm>
          <a:off x="3463290" y="10671810"/>
          <a:ext cx="6861810" cy="1172845"/>
          <a:chOff x="3248025" y="7989033"/>
          <a:chExt cx="6440570" cy="1172999"/>
        </a:xfrm>
      </xdr:grpSpPr>
      <xdr:pic>
        <xdr:nvPicPr>
          <xdr:cNvPr id="98" name="图片 97"/>
          <xdr:cNvPicPr>
            <a:picLocks noChangeAspect="1"/>
          </xdr:cNvPicPr>
        </xdr:nvPicPr>
        <xdr:blipFill>
          <a:blip r:embed="rId3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48025" y="8015288"/>
            <a:ext cx="1521600" cy="1141200"/>
          </a:xfrm>
          <a:prstGeom prst="rect">
            <a:avLst/>
          </a:prstGeom>
        </xdr:spPr>
      </xdr:pic>
      <xdr:pic>
        <xdr:nvPicPr>
          <xdr:cNvPr id="100" name="图片 99"/>
          <xdr:cNvPicPr>
            <a:picLocks noChangeAspect="1"/>
          </xdr:cNvPicPr>
        </xdr:nvPicPr>
        <xdr:blipFill>
          <a:blip r:embed="rId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905145" y="8020832"/>
            <a:ext cx="1521600" cy="1141200"/>
          </a:xfrm>
          <a:prstGeom prst="rect">
            <a:avLst/>
          </a:prstGeom>
        </xdr:spPr>
      </xdr:pic>
      <xdr:pic>
        <xdr:nvPicPr>
          <xdr:cNvPr id="102" name="图片 101"/>
          <xdr:cNvPicPr>
            <a:picLocks noChangeAspect="1"/>
          </xdr:cNvPicPr>
        </xdr:nvPicPr>
        <xdr:blipFill>
          <a:blip r:embed="rId3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556270" y="8007297"/>
            <a:ext cx="1521600" cy="1141200"/>
          </a:xfrm>
          <a:prstGeom prst="rect">
            <a:avLst/>
          </a:prstGeom>
        </xdr:spPr>
      </xdr:pic>
      <xdr:pic>
        <xdr:nvPicPr>
          <xdr:cNvPr id="104" name="图片 103"/>
          <xdr:cNvPicPr>
            <a:picLocks noChangeAspect="1"/>
          </xdr:cNvPicPr>
        </xdr:nvPicPr>
        <xdr:blipFill>
          <a:blip r:embed="rId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166995" y="7989033"/>
            <a:ext cx="1521600" cy="1141200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99695</xdr:colOff>
      <xdr:row>14</xdr:row>
      <xdr:rowOff>81915</xdr:rowOff>
    </xdr:from>
    <xdr:to>
      <xdr:col>5</xdr:col>
      <xdr:colOff>102057</xdr:colOff>
      <xdr:row>14</xdr:row>
      <xdr:rowOff>1223115</xdr:rowOff>
    </xdr:to>
    <xdr:pic>
      <xdr:nvPicPr>
        <xdr:cNvPr id="106" name="图片 105"/>
        <xdr:cNvPicPr>
          <a:picLocks noChangeAspect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2815" y="12224385"/>
          <a:ext cx="1622425" cy="114109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22</xdr:row>
      <xdr:rowOff>338137</xdr:rowOff>
    </xdr:from>
    <xdr:to>
      <xdr:col>3</xdr:col>
      <xdr:colOff>392888</xdr:colOff>
      <xdr:row>22</xdr:row>
      <xdr:rowOff>1479337</xdr:rowOff>
    </xdr:to>
    <xdr:pic>
      <xdr:nvPicPr>
        <xdr:cNvPr id="6" name="图片 5"/>
        <xdr:cNvPicPr>
          <a:picLocks noChangeAspect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2175" y="24131270"/>
          <a:ext cx="1603375" cy="1141095"/>
        </a:xfrm>
        <a:prstGeom prst="rect">
          <a:avLst/>
        </a:prstGeom>
      </xdr:spPr>
    </xdr:pic>
    <xdr:clientData/>
  </xdr:twoCellAnchor>
  <xdr:twoCellAnchor editAs="oneCell">
    <xdr:from>
      <xdr:col>3</xdr:col>
      <xdr:colOff>483376</xdr:colOff>
      <xdr:row>22</xdr:row>
      <xdr:rowOff>335737</xdr:rowOff>
    </xdr:from>
    <xdr:to>
      <xdr:col>5</xdr:col>
      <xdr:colOff>485738</xdr:colOff>
      <xdr:row>22</xdr:row>
      <xdr:rowOff>1476937</xdr:rowOff>
    </xdr:to>
    <xdr:pic>
      <xdr:nvPicPr>
        <xdr:cNvPr id="8" name="图片 7"/>
        <xdr:cNvPicPr>
          <a:picLocks noChangeAspect="1"/>
        </xdr:cNvPicPr>
      </xdr:nvPicPr>
      <xdr:blipFill>
        <a:blip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6355" y="24128730"/>
          <a:ext cx="1622425" cy="1141095"/>
        </a:xfrm>
        <a:prstGeom prst="rect">
          <a:avLst/>
        </a:prstGeom>
      </xdr:spPr>
    </xdr:pic>
    <xdr:clientData/>
  </xdr:twoCellAnchor>
  <xdr:twoCellAnchor editAs="oneCell">
    <xdr:from>
      <xdr:col>5</xdr:col>
      <xdr:colOff>553720</xdr:colOff>
      <xdr:row>22</xdr:row>
      <xdr:rowOff>337820</xdr:rowOff>
    </xdr:from>
    <xdr:to>
      <xdr:col>6</xdr:col>
      <xdr:colOff>1022808</xdr:colOff>
      <xdr:row>22</xdr:row>
      <xdr:rowOff>1479020</xdr:rowOff>
    </xdr:to>
    <xdr:pic>
      <xdr:nvPicPr>
        <xdr:cNvPr id="10" name="图片 9"/>
        <xdr:cNvPicPr>
          <a:picLocks noChangeAspect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7360" y="24131270"/>
          <a:ext cx="1591310" cy="1141095"/>
        </a:xfrm>
        <a:prstGeom prst="rect">
          <a:avLst/>
        </a:prstGeom>
      </xdr:spPr>
    </xdr:pic>
    <xdr:clientData/>
  </xdr:twoCellAnchor>
  <xdr:twoCellAnchor editAs="oneCell">
    <xdr:from>
      <xdr:col>6</xdr:col>
      <xdr:colOff>1124585</xdr:colOff>
      <xdr:row>22</xdr:row>
      <xdr:rowOff>343535</xdr:rowOff>
    </xdr:from>
    <xdr:to>
      <xdr:col>9</xdr:col>
      <xdr:colOff>203022</xdr:colOff>
      <xdr:row>22</xdr:row>
      <xdr:rowOff>1484735</xdr:rowOff>
    </xdr:to>
    <xdr:pic>
      <xdr:nvPicPr>
        <xdr:cNvPr id="12" name="图片 11"/>
        <xdr:cNvPicPr>
          <a:picLocks noChangeAspect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0905" y="24136985"/>
          <a:ext cx="1684020" cy="1141095"/>
        </a:xfrm>
        <a:prstGeom prst="rect">
          <a:avLst/>
        </a:prstGeom>
      </xdr:spPr>
    </xdr:pic>
    <xdr:clientData/>
  </xdr:twoCellAnchor>
  <xdr:twoCellAnchor>
    <xdr:from>
      <xdr:col>2</xdr:col>
      <xdr:colOff>97790</xdr:colOff>
      <xdr:row>22</xdr:row>
      <xdr:rowOff>1523365</xdr:rowOff>
    </xdr:from>
    <xdr:to>
      <xdr:col>10</xdr:col>
      <xdr:colOff>553720</xdr:colOff>
      <xdr:row>22</xdr:row>
      <xdr:rowOff>3914775</xdr:rowOff>
    </xdr:to>
    <xdr:grpSp>
      <xdr:nvGrpSpPr>
        <xdr:cNvPr id="36" name="组合 35"/>
        <xdr:cNvGrpSpPr/>
      </xdr:nvGrpSpPr>
      <xdr:grpSpPr>
        <a:xfrm>
          <a:off x="2155190" y="25316815"/>
          <a:ext cx="8446770" cy="2391410"/>
          <a:chOff x="2171626" y="25469698"/>
          <a:chExt cx="7922221" cy="2391656"/>
        </a:xfrm>
      </xdr:grpSpPr>
      <xdr:pic>
        <xdr:nvPicPr>
          <xdr:cNvPr id="14" name="图片 13"/>
          <xdr:cNvPicPr>
            <a:picLocks noChangeAspect="1"/>
          </xdr:cNvPicPr>
        </xdr:nvPicPr>
        <xdr:blipFill>
          <a:blip r:embed="rId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71626" y="25517400"/>
            <a:ext cx="1521600" cy="1141200"/>
          </a:xfrm>
          <a:prstGeom prst="rect">
            <a:avLst/>
          </a:prstGeom>
        </xdr:spPr>
      </xdr:pic>
      <xdr:pic>
        <xdr:nvPicPr>
          <xdr:cNvPr id="16" name="图片 15"/>
          <xdr:cNvPicPr>
            <a:picLocks noChangeAspect="1"/>
          </xdr:cNvPicPr>
        </xdr:nvPicPr>
        <xdr:blipFill>
          <a:blip r:embed="rId4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53891" y="25511828"/>
            <a:ext cx="1521600" cy="1141200"/>
          </a:xfrm>
          <a:prstGeom prst="rect">
            <a:avLst/>
          </a:prstGeom>
        </xdr:spPr>
      </xdr:pic>
      <xdr:pic>
        <xdr:nvPicPr>
          <xdr:cNvPr id="18" name="图片 17"/>
          <xdr:cNvPicPr>
            <a:picLocks noChangeAspect="1"/>
          </xdr:cNvPicPr>
        </xdr:nvPicPr>
        <xdr:blipFill>
          <a:blip r:embed="rId4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57614" y="25495142"/>
            <a:ext cx="1521600" cy="1141200"/>
          </a:xfrm>
          <a:prstGeom prst="rect">
            <a:avLst/>
          </a:prstGeom>
        </xdr:spPr>
      </xdr:pic>
      <xdr:pic>
        <xdr:nvPicPr>
          <xdr:cNvPr id="20" name="图片 19"/>
          <xdr:cNvPicPr>
            <a:picLocks noChangeAspect="1"/>
          </xdr:cNvPicPr>
        </xdr:nvPicPr>
        <xdr:blipFill>
          <a:blip r:embed="rId4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957844" y="25481764"/>
            <a:ext cx="1556682" cy="1141213"/>
          </a:xfrm>
          <a:prstGeom prst="rect">
            <a:avLst/>
          </a:prstGeom>
        </xdr:spPr>
      </xdr:pic>
      <xdr:pic>
        <xdr:nvPicPr>
          <xdr:cNvPr id="22" name="图片 21"/>
          <xdr:cNvPicPr>
            <a:picLocks noChangeAspect="1"/>
          </xdr:cNvPicPr>
        </xdr:nvPicPr>
        <xdr:blipFill>
          <a:blip r:embed="rId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572247" y="25469698"/>
            <a:ext cx="1521600" cy="1141200"/>
          </a:xfrm>
          <a:prstGeom prst="rect">
            <a:avLst/>
          </a:prstGeom>
        </xdr:spPr>
      </xdr:pic>
      <xdr:pic>
        <xdr:nvPicPr>
          <xdr:cNvPr id="24" name="图片 23"/>
          <xdr:cNvPicPr>
            <a:picLocks noChangeAspect="1"/>
          </xdr:cNvPicPr>
        </xdr:nvPicPr>
        <xdr:blipFill>
          <a:blip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83541" y="26724587"/>
            <a:ext cx="1515576" cy="1136767"/>
          </a:xfrm>
          <a:prstGeom prst="rect">
            <a:avLst/>
          </a:prstGeom>
        </xdr:spPr>
      </xdr:pic>
      <xdr:pic>
        <xdr:nvPicPr>
          <xdr:cNvPr id="26" name="图片 25"/>
          <xdr:cNvPicPr>
            <a:picLocks noChangeAspect="1"/>
          </xdr:cNvPicPr>
        </xdr:nvPicPr>
        <xdr:blipFill>
          <a:blip r:embed="rId4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58692" y="26704900"/>
            <a:ext cx="1504853" cy="1129146"/>
          </a:xfrm>
          <a:prstGeom prst="rect">
            <a:avLst/>
          </a:prstGeom>
        </xdr:spPr>
      </xdr:pic>
      <xdr:pic>
        <xdr:nvPicPr>
          <xdr:cNvPr id="28" name="图片 27"/>
          <xdr:cNvPicPr>
            <a:picLocks noChangeAspect="1"/>
          </xdr:cNvPicPr>
        </xdr:nvPicPr>
        <xdr:blipFill>
          <a:blip r:embed="rId5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3224" y="26681701"/>
            <a:ext cx="1521600" cy="1141200"/>
          </a:xfrm>
          <a:prstGeom prst="rect">
            <a:avLst/>
          </a:prstGeom>
        </xdr:spPr>
      </xdr:pic>
      <xdr:pic>
        <xdr:nvPicPr>
          <xdr:cNvPr id="30" name="图片 29"/>
          <xdr:cNvPicPr>
            <a:picLocks noChangeAspect="1"/>
          </xdr:cNvPicPr>
        </xdr:nvPicPr>
        <xdr:blipFill>
          <a:blip r:embed="rId5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963642" y="26684061"/>
            <a:ext cx="1521600" cy="1141200"/>
          </a:xfrm>
          <a:prstGeom prst="rect">
            <a:avLst/>
          </a:prstGeom>
        </xdr:spPr>
      </xdr:pic>
    </xdr:grpSp>
    <xdr:clientData/>
  </xdr:twoCellAnchor>
  <xdr:twoCellAnchor editAs="oneCell">
    <xdr:from>
      <xdr:col>9</xdr:col>
      <xdr:colOff>250825</xdr:colOff>
      <xdr:row>22</xdr:row>
      <xdr:rowOff>2720975</xdr:rowOff>
    </xdr:from>
    <xdr:to>
      <xdr:col>10</xdr:col>
      <xdr:colOff>566878</xdr:colOff>
      <xdr:row>22</xdr:row>
      <xdr:rowOff>3862175</xdr:rowOff>
    </xdr:to>
    <xdr:pic>
      <xdr:nvPicPr>
        <xdr:cNvPr id="34" name="图片 33"/>
        <xdr:cNvPicPr>
          <a:picLocks noChangeAspect="1"/>
        </xdr:cNvPicPr>
      </xdr:nvPicPr>
      <xdr:blipFill>
        <a:blip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3185" y="26514425"/>
          <a:ext cx="1641475" cy="11410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696823</xdr:colOff>
      <xdr:row>0</xdr:row>
      <xdr:rowOff>200025</xdr:rowOff>
    </xdr:from>
    <xdr:to>
      <xdr:col>6</xdr:col>
      <xdr:colOff>667973</xdr:colOff>
      <xdr:row>0</xdr:row>
      <xdr:rowOff>711968</xdr:rowOff>
    </xdr:to>
    <xdr:pic>
      <xdr:nvPicPr>
        <xdr:cNvPr id="5" name="Picture 4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11675" y="200025"/>
          <a:ext cx="1870710" cy="511810"/>
        </a:xfrm>
        <a:prstGeom prst="rect">
          <a:avLst/>
        </a:prstGeom>
      </xdr:spPr>
    </xdr:pic>
    <xdr:clientData/>
  </xdr:twoCellAnchor>
  <xdr:twoCellAnchor>
    <xdr:from>
      <xdr:col>3</xdr:col>
      <xdr:colOff>421820</xdr:colOff>
      <xdr:row>0</xdr:row>
      <xdr:rowOff>697572</xdr:rowOff>
    </xdr:from>
    <xdr:to>
      <xdr:col>7</xdr:col>
      <xdr:colOff>219075</xdr:colOff>
      <xdr:row>0</xdr:row>
      <xdr:rowOff>1026866</xdr:rowOff>
    </xdr:to>
    <xdr:sp>
      <xdr:nvSpPr>
        <xdr:cNvPr id="4" name="TextBox 3"/>
        <xdr:cNvSpPr txBox="1"/>
      </xdr:nvSpPr>
      <xdr:spPr>
        <a:xfrm>
          <a:off x="3606800" y="697230"/>
          <a:ext cx="3785235" cy="3295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Thomas Philipps Far East</a:t>
          </a:r>
          <a:r>
            <a:rPr lang="en-US" sz="1600" b="1" baseline="0"/>
            <a:t> Limited </a:t>
          </a:r>
          <a:endParaRPr lang="en-US" sz="1600" b="1"/>
        </a:p>
      </xdr:txBody>
    </xdr:sp>
    <xdr:clientData/>
  </xdr:twoCellAnchor>
  <xdr:twoCellAnchor editAs="oneCell">
    <xdr:from>
      <xdr:col>0</xdr:col>
      <xdr:colOff>6350</xdr:colOff>
      <xdr:row>10</xdr:row>
      <xdr:rowOff>5080</xdr:rowOff>
    </xdr:from>
    <xdr:to>
      <xdr:col>3</xdr:col>
      <xdr:colOff>95250</xdr:colOff>
      <xdr:row>10</xdr:row>
      <xdr:rowOff>2463800</xdr:rowOff>
    </xdr:to>
    <xdr:pic>
      <xdr:nvPicPr>
        <xdr:cNvPr id="2" name="图片 1" descr="003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0" y="3903345"/>
          <a:ext cx="3274060" cy="245872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</xdr:colOff>
      <xdr:row>10</xdr:row>
      <xdr:rowOff>5080</xdr:rowOff>
    </xdr:from>
    <xdr:to>
      <xdr:col>9</xdr:col>
      <xdr:colOff>620395</xdr:colOff>
      <xdr:row>10</xdr:row>
      <xdr:rowOff>2462530</xdr:rowOff>
    </xdr:to>
    <xdr:pic>
      <xdr:nvPicPr>
        <xdr:cNvPr id="3" name="图片 2" descr="003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722620" y="3903345"/>
          <a:ext cx="3274695" cy="24574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11</xdr:row>
      <xdr:rowOff>5080</xdr:rowOff>
    </xdr:from>
    <xdr:to>
      <xdr:col>3</xdr:col>
      <xdr:colOff>76835</xdr:colOff>
      <xdr:row>11</xdr:row>
      <xdr:rowOff>2450465</xdr:rowOff>
    </xdr:to>
    <xdr:pic>
      <xdr:nvPicPr>
        <xdr:cNvPr id="6" name="图片 5" descr="003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350" y="6444615"/>
          <a:ext cx="3255645" cy="2445385"/>
        </a:xfrm>
        <a:prstGeom prst="rect">
          <a:avLst/>
        </a:prstGeom>
      </xdr:spPr>
    </xdr:pic>
    <xdr:clientData/>
  </xdr:twoCellAnchor>
  <xdr:twoCellAnchor editAs="oneCell">
    <xdr:from>
      <xdr:col>6</xdr:col>
      <xdr:colOff>25400</xdr:colOff>
      <xdr:row>10</xdr:row>
      <xdr:rowOff>2527300</xdr:rowOff>
    </xdr:from>
    <xdr:to>
      <xdr:col>9</xdr:col>
      <xdr:colOff>647700</xdr:colOff>
      <xdr:row>11</xdr:row>
      <xdr:rowOff>2463800</xdr:rowOff>
    </xdr:to>
    <xdr:pic>
      <xdr:nvPicPr>
        <xdr:cNvPr id="7" name="图片 6" descr="0035"/>
        <xdr:cNvPicPr>
          <a:picLocks noChangeAspect="1"/>
        </xdr:cNvPicPr>
      </xdr:nvPicPr>
      <xdr:blipFill>
        <a:blip r:embed="rId4"/>
        <a:srcRect l="9102" r="26234" b="35000"/>
        <a:stretch>
          <a:fillRect/>
        </a:stretch>
      </xdr:blipFill>
      <xdr:spPr>
        <a:xfrm>
          <a:off x="5740400" y="6425565"/>
          <a:ext cx="3284220" cy="24777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2"/>
  <sheetViews>
    <sheetView showGridLines="0" zoomScaleSheetLayoutView="91" topLeftCell="A9" workbookViewId="0">
      <selection activeCell="G74" sqref="G74:I74"/>
    </sheetView>
  </sheetViews>
  <sheetFormatPr defaultColWidth="8.86666666666667" defaultRowHeight="14"/>
  <cols>
    <col min="1" max="1" width="3.73333333333333" customWidth="1"/>
    <col min="2" max="2" width="22.8666666666667" customWidth="1"/>
    <col min="3" max="3" width="17.4" customWidth="1"/>
    <col min="4" max="4" width="6.73333333333333" customWidth="1"/>
    <col min="5" max="5" width="10.2666666666667" customWidth="1"/>
    <col min="6" max="6" width="4.53333333333333" customWidth="1"/>
    <col min="7" max="7" width="12" customWidth="1"/>
    <col min="8" max="8" width="4.26666666666667" customWidth="1"/>
    <col min="9" max="9" width="17.7333333333333" customWidth="1"/>
    <col min="10" max="10" width="10.5333333333333" customWidth="1"/>
    <col min="11" max="11" width="4.73333333333333" style="1" customWidth="1"/>
    <col min="12" max="12" width="17.4" customWidth="1"/>
    <col min="13" max="13" width="5.73333333333333" customWidth="1"/>
    <col min="14" max="14" width="4.86666666666667" customWidth="1"/>
    <col min="15" max="15" width="6.13333333333333" customWidth="1"/>
    <col min="17" max="17" width="8.86666666666667" customWidth="1"/>
  </cols>
  <sheetData>
    <row r="1" ht="84.75" customHeight="1" spans="3:15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9.5" customHeight="1" spans="3:15">
      <c r="C2" s="2"/>
      <c r="D2" s="2"/>
      <c r="E2" s="2"/>
      <c r="F2" s="2"/>
      <c r="G2" s="99" t="s">
        <v>0</v>
      </c>
      <c r="H2" s="99"/>
      <c r="I2" s="99"/>
      <c r="J2" s="2"/>
      <c r="K2" s="2"/>
      <c r="L2" s="2"/>
      <c r="M2" s="2"/>
      <c r="N2" s="2"/>
      <c r="O2" s="2"/>
    </row>
    <row r="3" ht="19.5" customHeight="1" spans="3:15">
      <c r="C3" s="2"/>
      <c r="D3" s="2"/>
      <c r="E3" s="2"/>
      <c r="F3" s="2"/>
      <c r="H3" s="3"/>
      <c r="I3" s="2"/>
      <c r="J3" s="2"/>
      <c r="K3" s="2"/>
      <c r="L3" s="2"/>
      <c r="M3" s="2"/>
      <c r="N3" s="2"/>
      <c r="O3" s="2"/>
    </row>
    <row r="4" ht="24.6" customHeight="1" spans="1:15">
      <c r="A4" s="73" t="s">
        <v>1</v>
      </c>
      <c r="B4" s="73"/>
      <c r="C4" s="73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ht="25.35" customHeight="1" spans="1:15">
      <c r="A5" s="4" t="s">
        <v>2</v>
      </c>
      <c r="B5" s="5"/>
      <c r="C5" s="100" t="str">
        <f>M8&amp;"_"&amp;J8&amp;"_"&amp;O6</f>
        <v>8-015-26-00151_04008449_1</v>
      </c>
      <c r="D5" s="101"/>
      <c r="E5" s="102" t="s">
        <v>3</v>
      </c>
      <c r="F5" s="103"/>
      <c r="G5" s="104" t="s">
        <v>4</v>
      </c>
      <c r="H5" s="105"/>
      <c r="I5" s="10" t="s">
        <v>5</v>
      </c>
      <c r="J5" s="188">
        <v>46160</v>
      </c>
      <c r="K5" s="189"/>
      <c r="L5" s="190" t="s">
        <v>6</v>
      </c>
      <c r="M5" s="191" t="s">
        <v>7</v>
      </c>
      <c r="N5" s="192"/>
      <c r="O5" s="193"/>
    </row>
    <row r="6" ht="25.35" customHeight="1" spans="1:15">
      <c r="A6" s="106" t="s">
        <v>8</v>
      </c>
      <c r="B6" s="107"/>
      <c r="C6" s="108" t="s">
        <v>9</v>
      </c>
      <c r="D6" s="109"/>
      <c r="E6" s="109"/>
      <c r="F6" s="109"/>
      <c r="G6" s="109"/>
      <c r="H6" s="110"/>
      <c r="I6" s="194" t="s">
        <v>10</v>
      </c>
      <c r="J6" s="14" t="s">
        <v>9</v>
      </c>
      <c r="K6" s="15"/>
      <c r="L6" s="15"/>
      <c r="M6" s="111"/>
      <c r="N6" s="195" t="s">
        <v>11</v>
      </c>
      <c r="O6" s="196">
        <v>1</v>
      </c>
    </row>
    <row r="7" ht="22" customHeight="1" spans="1:15">
      <c r="A7" s="12" t="s">
        <v>12</v>
      </c>
      <c r="B7" s="13"/>
      <c r="C7" s="14" t="s">
        <v>13</v>
      </c>
      <c r="D7" s="15"/>
      <c r="E7" s="15"/>
      <c r="F7" s="15"/>
      <c r="G7" s="15"/>
      <c r="H7" s="111"/>
      <c r="I7" s="16" t="s">
        <v>14</v>
      </c>
      <c r="J7" s="15" t="s">
        <v>13</v>
      </c>
      <c r="K7" s="15"/>
      <c r="L7" s="15"/>
      <c r="M7" s="15"/>
      <c r="N7" s="15"/>
      <c r="O7" s="41"/>
    </row>
    <row r="8" ht="25.35" customHeight="1" spans="1:15">
      <c r="A8" s="112" t="s">
        <v>15</v>
      </c>
      <c r="B8" s="113"/>
      <c r="C8" s="114" t="s">
        <v>16</v>
      </c>
      <c r="D8" s="115"/>
      <c r="E8" s="115"/>
      <c r="F8" s="115"/>
      <c r="G8" s="115"/>
      <c r="H8" s="116"/>
      <c r="I8" s="195" t="s">
        <v>17</v>
      </c>
      <c r="J8" s="197" t="s">
        <v>18</v>
      </c>
      <c r="K8" s="198"/>
      <c r="L8" s="199" t="s">
        <v>19</v>
      </c>
      <c r="M8" s="197" t="s">
        <v>20</v>
      </c>
      <c r="N8" s="200"/>
      <c r="O8" s="201"/>
    </row>
    <row r="9" ht="25.35" customHeight="1" spans="1:15">
      <c r="A9" s="112" t="s">
        <v>21</v>
      </c>
      <c r="B9" s="113"/>
      <c r="C9" s="117">
        <v>3000</v>
      </c>
      <c r="D9" s="118" t="s">
        <v>22</v>
      </c>
      <c r="E9" s="119" t="s">
        <v>23</v>
      </c>
      <c r="F9" s="13"/>
      <c r="G9" s="120">
        <v>300</v>
      </c>
      <c r="H9" s="121" t="s">
        <v>24</v>
      </c>
      <c r="I9" s="195" t="s">
        <v>25</v>
      </c>
      <c r="J9" s="202">
        <v>3000</v>
      </c>
      <c r="K9" s="121" t="s">
        <v>22</v>
      </c>
      <c r="L9" s="199" t="s">
        <v>26</v>
      </c>
      <c r="M9" s="202">
        <v>300</v>
      </c>
      <c r="N9" s="120"/>
      <c r="O9" s="203" t="s">
        <v>24</v>
      </c>
    </row>
    <row r="10" ht="25.35" customHeight="1" spans="1:15">
      <c r="A10" s="18" t="s">
        <v>27</v>
      </c>
      <c r="B10" s="19"/>
      <c r="C10" s="122" t="s">
        <v>28</v>
      </c>
      <c r="D10" s="123"/>
      <c r="E10" s="124" t="s">
        <v>29</v>
      </c>
      <c r="F10" s="19"/>
      <c r="G10" s="23" t="s">
        <v>30</v>
      </c>
      <c r="H10" s="42" t="s">
        <v>31</v>
      </c>
      <c r="I10" s="22" t="s">
        <v>32</v>
      </c>
      <c r="J10" s="204">
        <v>4.6</v>
      </c>
      <c r="K10" s="42" t="s">
        <v>33</v>
      </c>
      <c r="L10" s="124" t="s">
        <v>34</v>
      </c>
      <c r="M10" s="204">
        <v>4.1</v>
      </c>
      <c r="N10" s="23"/>
      <c r="O10" s="43" t="s">
        <v>33</v>
      </c>
    </row>
    <row r="11" ht="3.95" customHeight="1" spans="3:15">
      <c r="C11" s="1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ht="33" customHeight="1" spans="1:15">
      <c r="A12" s="126" t="s">
        <v>35</v>
      </c>
      <c r="B12" s="127"/>
      <c r="C12" s="128" t="s">
        <v>36</v>
      </c>
      <c r="D12" s="129" t="s">
        <v>37</v>
      </c>
      <c r="E12" s="127"/>
      <c r="F12" s="130" t="s">
        <v>38</v>
      </c>
      <c r="G12" s="131"/>
      <c r="H12" s="131"/>
      <c r="I12" s="131"/>
      <c r="J12" s="205"/>
      <c r="K12" s="206" t="s">
        <v>39</v>
      </c>
      <c r="L12" s="206" t="s">
        <v>39</v>
      </c>
      <c r="M12" s="207">
        <v>125</v>
      </c>
      <c r="N12" s="208"/>
      <c r="O12" s="209" t="s">
        <v>22</v>
      </c>
    </row>
    <row r="13" ht="32.1" customHeight="1" spans="1:15">
      <c r="A13" s="24"/>
      <c r="B13" s="24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10"/>
      <c r="N13" s="210"/>
      <c r="O13" s="210"/>
    </row>
    <row r="14" ht="21.95" customHeight="1" spans="1:15">
      <c r="A14" s="73" t="s">
        <v>40</v>
      </c>
      <c r="B14" s="73"/>
      <c r="C14" s="24"/>
      <c r="D14" s="25"/>
      <c r="E14" s="25"/>
      <c r="F14" s="25"/>
      <c r="G14" s="25"/>
      <c r="H14" s="25"/>
      <c r="I14" s="25"/>
      <c r="J14" s="25"/>
      <c r="K14" s="25"/>
      <c r="L14" s="211"/>
      <c r="M14" s="212" t="s">
        <v>41</v>
      </c>
      <c r="N14" s="213" t="s">
        <v>42</v>
      </c>
      <c r="O14" s="214" t="s">
        <v>43</v>
      </c>
    </row>
    <row r="15" ht="36.6" customHeight="1" spans="1:15">
      <c r="A15" s="49" t="s">
        <v>44</v>
      </c>
      <c r="B15" s="132"/>
      <c r="C15" s="133" t="s">
        <v>45</v>
      </c>
      <c r="D15" s="129" t="s">
        <v>46</v>
      </c>
      <c r="E15" s="134"/>
      <c r="F15" s="134"/>
      <c r="G15" s="134"/>
      <c r="H15" s="134"/>
      <c r="I15" s="134"/>
      <c r="J15" s="134"/>
      <c r="K15" s="134"/>
      <c r="L15" s="215" t="s">
        <v>47</v>
      </c>
      <c r="M15" s="216">
        <v>0</v>
      </c>
      <c r="N15" s="76">
        <v>5</v>
      </c>
      <c r="O15" s="217">
        <v>10</v>
      </c>
    </row>
    <row r="16" ht="25.35" customHeight="1" spans="1:15">
      <c r="A16" s="135">
        <v>1</v>
      </c>
      <c r="B16" s="67" t="s">
        <v>48</v>
      </c>
      <c r="C16" s="136">
        <v>18</v>
      </c>
      <c r="D16" s="137" t="s">
        <v>49</v>
      </c>
      <c r="E16" s="67"/>
      <c r="F16" s="67"/>
      <c r="G16" s="67"/>
      <c r="H16" s="67"/>
      <c r="I16" s="67"/>
      <c r="J16" s="67"/>
      <c r="K16" s="67"/>
      <c r="L16" s="218"/>
      <c r="M16" s="144"/>
      <c r="N16" s="219"/>
      <c r="O16" s="220"/>
    </row>
    <row r="17" ht="25.35" customHeight="1" spans="1:15">
      <c r="A17" s="138">
        <v>2</v>
      </c>
      <c r="B17" s="139" t="s">
        <v>50</v>
      </c>
      <c r="C17" s="72">
        <v>125</v>
      </c>
      <c r="D17" s="140" t="s">
        <v>49</v>
      </c>
      <c r="E17" s="141"/>
      <c r="F17" s="141"/>
      <c r="G17" s="141"/>
      <c r="H17" s="141"/>
      <c r="I17" s="141"/>
      <c r="J17" s="141"/>
      <c r="K17" s="141"/>
      <c r="L17" s="221"/>
      <c r="M17" s="72"/>
      <c r="N17" s="222"/>
      <c r="O17" s="90"/>
    </row>
    <row r="18" ht="29.65" customHeight="1" spans="1:15">
      <c r="A18" s="142">
        <v>3</v>
      </c>
      <c r="B18" s="143" t="s">
        <v>51</v>
      </c>
      <c r="C18" s="144">
        <v>125</v>
      </c>
      <c r="D18" s="140" t="s">
        <v>52</v>
      </c>
      <c r="E18" s="141"/>
      <c r="F18" s="141"/>
      <c r="G18" s="141"/>
      <c r="H18" s="141"/>
      <c r="I18" s="141"/>
      <c r="J18" s="141"/>
      <c r="K18" s="141"/>
      <c r="L18" s="221"/>
      <c r="M18" s="144"/>
      <c r="N18" s="219">
        <v>3</v>
      </c>
      <c r="O18" s="220">
        <v>5</v>
      </c>
    </row>
    <row r="19" ht="25.35" customHeight="1" spans="1:15">
      <c r="A19" s="138">
        <v>4</v>
      </c>
      <c r="B19" s="141"/>
      <c r="C19" s="72"/>
      <c r="D19" s="137" t="s">
        <v>53</v>
      </c>
      <c r="E19" s="67"/>
      <c r="F19" s="67"/>
      <c r="G19" s="67"/>
      <c r="H19" s="67"/>
      <c r="I19" s="67"/>
      <c r="J19" s="67"/>
      <c r="K19" s="67"/>
      <c r="L19" s="218"/>
      <c r="M19" s="72"/>
      <c r="N19" s="222"/>
      <c r="O19" s="90">
        <v>1</v>
      </c>
    </row>
    <row r="20" ht="25.35" customHeight="1" spans="1:15">
      <c r="A20" s="142">
        <v>5</v>
      </c>
      <c r="B20" s="67"/>
      <c r="C20" s="144"/>
      <c r="D20" s="140" t="s">
        <v>54</v>
      </c>
      <c r="E20" s="141"/>
      <c r="F20" s="141"/>
      <c r="G20" s="141"/>
      <c r="H20" s="141"/>
      <c r="I20" s="141"/>
      <c r="J20" s="141"/>
      <c r="K20" s="141"/>
      <c r="L20" s="221"/>
      <c r="M20" s="144"/>
      <c r="N20" s="219">
        <v>1</v>
      </c>
      <c r="O20" s="220">
        <v>3</v>
      </c>
    </row>
    <row r="21" ht="25.35" customHeight="1" spans="1:15">
      <c r="A21" s="138">
        <v>6</v>
      </c>
      <c r="B21" s="141"/>
      <c r="C21" s="72"/>
      <c r="D21" s="140"/>
      <c r="E21" s="141"/>
      <c r="F21" s="141"/>
      <c r="G21" s="141"/>
      <c r="H21" s="141"/>
      <c r="I21" s="141"/>
      <c r="J21" s="141"/>
      <c r="K21" s="141"/>
      <c r="L21" s="221"/>
      <c r="M21" s="72"/>
      <c r="N21" s="222"/>
      <c r="O21" s="90"/>
    </row>
    <row r="22" ht="25.35" customHeight="1" spans="1:15">
      <c r="A22" s="145"/>
      <c r="B22" s="146"/>
      <c r="C22" s="147"/>
      <c r="D22" s="148"/>
      <c r="E22" s="146"/>
      <c r="F22" s="146"/>
      <c r="G22" s="146"/>
      <c r="H22" s="146"/>
      <c r="I22" s="146"/>
      <c r="J22" s="146"/>
      <c r="K22" s="146"/>
      <c r="L22" s="223"/>
      <c r="M22" s="147"/>
      <c r="N22" s="224"/>
      <c r="O22" s="225"/>
    </row>
    <row r="23" ht="21.2" customHeight="1" spans="1:16">
      <c r="A23" s="149"/>
      <c r="B23" s="149"/>
      <c r="C23" s="150"/>
      <c r="D23" s="149"/>
      <c r="E23" s="149"/>
      <c r="F23" s="149"/>
      <c r="G23" s="149"/>
      <c r="H23" s="149"/>
      <c r="I23" s="149"/>
      <c r="J23" s="149"/>
      <c r="K23" s="149"/>
      <c r="L23" s="226" t="s">
        <v>55</v>
      </c>
      <c r="M23" s="227">
        <f>SUBTOTAL(9,M16:M22)</f>
        <v>0</v>
      </c>
      <c r="N23" s="228">
        <f>SUBTOTAL(9,N16:N22)</f>
        <v>4</v>
      </c>
      <c r="O23" s="229">
        <f>SUBTOTAL(9,O16:O22)</f>
        <v>9</v>
      </c>
      <c r="P23" s="230"/>
    </row>
    <row r="24" ht="7.9" customHeight="1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31"/>
    </row>
    <row r="25" ht="36.6" customHeight="1" spans="1:15">
      <c r="A25" s="151" t="s">
        <v>56</v>
      </c>
      <c r="B25" s="152"/>
      <c r="C25" s="152" t="s">
        <v>45</v>
      </c>
      <c r="D25" s="153" t="s">
        <v>46</v>
      </c>
      <c r="E25" s="153"/>
      <c r="F25" s="153"/>
      <c r="G25" s="153"/>
      <c r="H25" s="153"/>
      <c r="I25" s="153"/>
      <c r="J25" s="153"/>
      <c r="K25" s="153"/>
      <c r="L25" s="153"/>
      <c r="M25" s="153"/>
      <c r="N25" s="216" t="s">
        <v>57</v>
      </c>
      <c r="O25" s="232"/>
    </row>
    <row r="26" ht="25.35" customHeight="1" spans="1:15">
      <c r="A26" s="154">
        <v>1</v>
      </c>
      <c r="B26" s="155" t="s">
        <v>58</v>
      </c>
      <c r="C26" s="72">
        <v>5</v>
      </c>
      <c r="D26" s="140" t="s">
        <v>49</v>
      </c>
      <c r="E26" s="141"/>
      <c r="F26" s="141"/>
      <c r="G26" s="141"/>
      <c r="H26" s="141"/>
      <c r="I26" s="141"/>
      <c r="J26" s="141"/>
      <c r="K26" s="141"/>
      <c r="L26" s="141"/>
      <c r="M26" s="221"/>
      <c r="N26" s="233" t="s">
        <v>59</v>
      </c>
      <c r="O26" s="234"/>
    </row>
    <row r="27" ht="25.35" customHeight="1" spans="1:15">
      <c r="A27" s="138">
        <v>2</v>
      </c>
      <c r="B27" s="156" t="s">
        <v>60</v>
      </c>
      <c r="C27" s="72">
        <v>5</v>
      </c>
      <c r="D27" s="140" t="s">
        <v>49</v>
      </c>
      <c r="E27" s="141"/>
      <c r="F27" s="141"/>
      <c r="G27" s="141"/>
      <c r="H27" s="141"/>
      <c r="I27" s="141"/>
      <c r="J27" s="141"/>
      <c r="K27" s="141"/>
      <c r="L27" s="141"/>
      <c r="M27" s="221"/>
      <c r="N27" s="235" t="s">
        <v>59</v>
      </c>
      <c r="O27" s="236"/>
    </row>
    <row r="28" ht="33.75" customHeight="1" spans="1:15">
      <c r="A28" s="157">
        <v>3</v>
      </c>
      <c r="B28" s="158" t="s">
        <v>61</v>
      </c>
      <c r="C28" s="72">
        <v>3</v>
      </c>
      <c r="D28" s="140" t="s">
        <v>49</v>
      </c>
      <c r="E28" s="141"/>
      <c r="F28" s="141"/>
      <c r="G28" s="141"/>
      <c r="H28" s="141"/>
      <c r="I28" s="141"/>
      <c r="J28" s="141"/>
      <c r="K28" s="141"/>
      <c r="L28" s="141"/>
      <c r="M28" s="221"/>
      <c r="N28" s="235" t="s">
        <v>59</v>
      </c>
      <c r="O28" s="236"/>
    </row>
    <row r="29" ht="34.35" customHeight="1" spans="1:15">
      <c r="A29" s="138">
        <v>4</v>
      </c>
      <c r="B29" s="159" t="s">
        <v>62</v>
      </c>
      <c r="C29" s="72">
        <v>3</v>
      </c>
      <c r="D29" s="140" t="s">
        <v>49</v>
      </c>
      <c r="E29" s="141"/>
      <c r="F29" s="141"/>
      <c r="G29" s="141"/>
      <c r="H29" s="141"/>
      <c r="I29" s="141"/>
      <c r="J29" s="141"/>
      <c r="K29" s="141"/>
      <c r="L29" s="141"/>
      <c r="M29" s="221"/>
      <c r="N29" s="235" t="s">
        <v>59</v>
      </c>
      <c r="O29" s="236"/>
    </row>
    <row r="30" ht="34.35" customHeight="1" spans="1:15">
      <c r="A30" s="157">
        <v>5</v>
      </c>
      <c r="B30" s="160"/>
      <c r="C30" s="72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235"/>
      <c r="O30" s="236"/>
    </row>
    <row r="31" ht="25.35" customHeight="1" spans="1:15">
      <c r="A31" s="138">
        <v>6</v>
      </c>
      <c r="B31" s="160"/>
      <c r="C31" s="72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235"/>
      <c r="O31" s="236"/>
    </row>
    <row r="32" ht="25.35" customHeight="1" spans="1:15">
      <c r="A32" s="157">
        <v>7</v>
      </c>
      <c r="B32" s="139"/>
      <c r="C32" s="72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235"/>
      <c r="O32" s="236"/>
    </row>
    <row r="33" ht="25.35" customHeight="1" spans="1:15">
      <c r="A33" s="138">
        <v>8</v>
      </c>
      <c r="B33" s="156"/>
      <c r="C33" s="72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235"/>
      <c r="O33" s="236"/>
    </row>
    <row r="34" ht="25.35" customHeight="1" spans="1:15">
      <c r="A34" s="138">
        <v>9</v>
      </c>
      <c r="B34" s="156"/>
      <c r="C34" s="72"/>
      <c r="D34" s="140"/>
      <c r="E34" s="141"/>
      <c r="F34" s="141"/>
      <c r="G34" s="141"/>
      <c r="H34" s="141"/>
      <c r="I34" s="141"/>
      <c r="J34" s="141"/>
      <c r="K34" s="141"/>
      <c r="L34" s="141"/>
      <c r="M34" s="221"/>
      <c r="N34" s="237"/>
      <c r="O34" s="238"/>
    </row>
    <row r="35" ht="25.35" customHeight="1" spans="1:15">
      <c r="A35" s="161">
        <v>10</v>
      </c>
      <c r="B35" s="162"/>
      <c r="C35" s="66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239"/>
      <c r="O35" s="240"/>
    </row>
    <row r="36" ht="12.2" customHeight="1" spans="1:15">
      <c r="A36" s="67"/>
      <c r="B36" s="67"/>
      <c r="C36" s="68"/>
      <c r="D36" s="67"/>
      <c r="E36" s="69"/>
      <c r="F36" s="69"/>
      <c r="G36" s="69"/>
      <c r="H36" s="69"/>
      <c r="I36" s="69"/>
      <c r="J36" s="69"/>
      <c r="K36" s="69"/>
      <c r="L36" s="69"/>
      <c r="M36" s="69"/>
      <c r="N36" s="68"/>
      <c r="O36" s="68"/>
    </row>
    <row r="37" ht="26.1" customHeight="1" spans="1:15">
      <c r="A37" s="49" t="s">
        <v>63</v>
      </c>
      <c r="B37" s="132"/>
      <c r="C37" s="133" t="s">
        <v>64</v>
      </c>
      <c r="D37" s="132"/>
      <c r="E37" s="132"/>
      <c r="F37" s="132"/>
      <c r="G37" s="50"/>
      <c r="H37" s="133" t="s">
        <v>63</v>
      </c>
      <c r="I37" s="132"/>
      <c r="J37" s="132"/>
      <c r="K37" s="133" t="s">
        <v>64</v>
      </c>
      <c r="L37" s="132"/>
      <c r="M37" s="132"/>
      <c r="N37" s="132"/>
      <c r="O37" s="241"/>
    </row>
    <row r="38" ht="25.35" customHeight="1" spans="1:15">
      <c r="A38" s="163">
        <v>1</v>
      </c>
      <c r="B38" s="164" t="s">
        <v>65</v>
      </c>
      <c r="C38" s="165" t="s">
        <v>66</v>
      </c>
      <c r="D38" s="166"/>
      <c r="E38" s="166"/>
      <c r="F38" s="166"/>
      <c r="G38" s="166"/>
      <c r="H38" s="70">
        <v>2</v>
      </c>
      <c r="I38" s="242" t="s">
        <v>67</v>
      </c>
      <c r="J38" s="242"/>
      <c r="K38" s="243" t="s">
        <v>20</v>
      </c>
      <c r="L38" s="243"/>
      <c r="M38" s="243"/>
      <c r="N38" s="243"/>
      <c r="O38" s="244"/>
    </row>
    <row r="39" ht="25.35" customHeight="1" spans="1:15">
      <c r="A39" s="138">
        <v>3</v>
      </c>
      <c r="B39" s="159" t="s">
        <v>68</v>
      </c>
      <c r="C39" s="139" t="s">
        <v>69</v>
      </c>
      <c r="D39" s="139"/>
      <c r="E39" s="139"/>
      <c r="F39" s="139"/>
      <c r="G39" s="139"/>
      <c r="H39" s="72">
        <v>4</v>
      </c>
      <c r="I39" s="139" t="s">
        <v>70</v>
      </c>
      <c r="J39" s="139"/>
      <c r="K39" s="139" t="s">
        <v>69</v>
      </c>
      <c r="L39" s="139"/>
      <c r="M39" s="139"/>
      <c r="N39" s="139"/>
      <c r="O39" s="245"/>
    </row>
    <row r="40" ht="23.85" customHeight="1" spans="1:15">
      <c r="A40" s="138">
        <v>5</v>
      </c>
      <c r="B40" s="159" t="s">
        <v>71</v>
      </c>
      <c r="C40" s="139" t="s">
        <v>72</v>
      </c>
      <c r="D40" s="139"/>
      <c r="E40" s="139"/>
      <c r="F40" s="139"/>
      <c r="G40" s="139"/>
      <c r="H40" s="72">
        <v>6</v>
      </c>
      <c r="I40" s="139" t="s">
        <v>73</v>
      </c>
      <c r="J40" s="139"/>
      <c r="K40" s="139" t="s">
        <v>74</v>
      </c>
      <c r="L40" s="139"/>
      <c r="M40" s="139"/>
      <c r="N40" s="139"/>
      <c r="O40" s="245"/>
    </row>
    <row r="41" ht="21.95" customHeight="1" spans="1:15">
      <c r="A41" s="157">
        <v>7</v>
      </c>
      <c r="B41" s="167" t="s">
        <v>75</v>
      </c>
      <c r="C41" s="139" t="s">
        <v>76</v>
      </c>
      <c r="D41" s="139"/>
      <c r="E41" s="139"/>
      <c r="F41" s="139"/>
      <c r="G41" s="139"/>
      <c r="H41" s="160"/>
      <c r="I41" s="160"/>
      <c r="J41" s="160"/>
      <c r="K41" s="160"/>
      <c r="L41" s="160"/>
      <c r="M41" s="160"/>
      <c r="N41" s="160"/>
      <c r="O41" s="246"/>
    </row>
    <row r="42" ht="25.35" customHeight="1" spans="1:15">
      <c r="A42" s="168">
        <v>8</v>
      </c>
      <c r="B42" s="169" t="s">
        <v>77</v>
      </c>
      <c r="C42" s="170" t="s">
        <v>78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247"/>
    </row>
    <row r="43" ht="25.35" customHeight="1" spans="1:15">
      <c r="A43" s="168"/>
      <c r="B43" s="169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247"/>
    </row>
    <row r="44" ht="29.65" customHeight="1" spans="1:15">
      <c r="A44" s="171">
        <v>9</v>
      </c>
      <c r="B44" s="172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248"/>
    </row>
    <row r="45" ht="25.35" customHeight="1" spans="1:15">
      <c r="A45" s="68"/>
      <c r="B45" s="67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</row>
    <row r="46" ht="23.25" customHeight="1" spans="1:15">
      <c r="A46" s="68"/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</row>
    <row r="47" ht="24.6" customHeight="1" spans="1:15">
      <c r="A47" s="73" t="s">
        <v>79</v>
      </c>
      <c r="B47" s="73"/>
      <c r="H47" s="68"/>
      <c r="I47" s="68"/>
      <c r="J47" s="68"/>
      <c r="K47" s="68"/>
      <c r="L47" s="68"/>
      <c r="M47" s="68"/>
      <c r="N47" s="68"/>
      <c r="O47" s="68"/>
    </row>
    <row r="48" ht="25.35" customHeight="1" spans="1:15">
      <c r="A48" s="174" t="s">
        <v>80</v>
      </c>
      <c r="B48" s="175"/>
      <c r="C48" s="176" t="s">
        <v>81</v>
      </c>
      <c r="D48" s="177"/>
      <c r="E48" s="177"/>
      <c r="F48" s="177"/>
      <c r="G48" s="177"/>
      <c r="H48" s="177"/>
      <c r="I48" s="177"/>
      <c r="J48" s="177"/>
      <c r="K48" s="177"/>
      <c r="L48" s="177"/>
      <c r="M48" s="177"/>
      <c r="N48" s="177"/>
      <c r="O48" s="249"/>
    </row>
    <row r="49" ht="25.35" customHeight="1" spans="1:15">
      <c r="A49" s="178" t="str" cm="1">
        <f t="array" ref="A49">_xlfn.IFS(A48="REJECTED","Reason of Rejected",A48="PENDING","Reason of Pending",A48="REJECTED &amp; PENDING","Reason of Pending",A48="ACCEPTED","")</f>
        <v>Reason of Pending</v>
      </c>
      <c r="B49" s="179"/>
      <c r="C49" s="179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250"/>
    </row>
    <row r="50" ht="25.35" customHeight="1" spans="1:15">
      <c r="A50" s="157">
        <v>1</v>
      </c>
      <c r="B50" s="180" t="s">
        <v>82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251"/>
    </row>
    <row r="51" ht="25.35" customHeight="1" spans="1:15">
      <c r="A51" s="138">
        <v>2</v>
      </c>
      <c r="B51" s="180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251"/>
    </row>
    <row r="52" ht="25.35" customHeight="1" spans="1:15">
      <c r="A52" s="138">
        <v>3</v>
      </c>
      <c r="B52" s="180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251"/>
    </row>
    <row r="53" ht="25.35" customHeight="1" spans="1:15">
      <c r="A53" s="138">
        <v>4</v>
      </c>
      <c r="B53" s="180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251"/>
    </row>
    <row r="54" ht="25.35" customHeight="1" spans="1:15">
      <c r="A54" s="138">
        <v>5</v>
      </c>
      <c r="B54" s="180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251"/>
    </row>
    <row r="55" ht="25.35" customHeight="1" spans="1:15">
      <c r="A55" s="138">
        <v>6</v>
      </c>
      <c r="B55" s="160"/>
      <c r="C55" s="160"/>
      <c r="D55" s="160"/>
      <c r="E55" s="160"/>
      <c r="F55" s="160"/>
      <c r="G55" s="160"/>
      <c r="H55" s="160"/>
      <c r="I55" s="160"/>
      <c r="J55" s="160"/>
      <c r="K55" s="160"/>
      <c r="L55" s="160"/>
      <c r="M55" s="160"/>
      <c r="N55" s="160"/>
      <c r="O55" s="246"/>
    </row>
    <row r="56" ht="25.35" customHeight="1" spans="1:15">
      <c r="A56" s="182" t="str" cm="1">
        <f t="array" ref="A56">_xlfn.IFS(A48="REJECTED","",A48="PENDING","",A48="REJECTED &amp; PENDING","Reason of Rejected",A48="ACCEPTED","")</f>
        <v/>
      </c>
      <c r="B56" s="183"/>
      <c r="C56" s="183"/>
      <c r="D56" s="183"/>
      <c r="E56" s="183"/>
      <c r="F56" s="183"/>
      <c r="G56" s="183"/>
      <c r="H56" s="183"/>
      <c r="I56" s="183"/>
      <c r="J56" s="183"/>
      <c r="K56" s="183"/>
      <c r="L56" s="183"/>
      <c r="M56" s="183"/>
      <c r="N56" s="183"/>
      <c r="O56" s="252"/>
    </row>
    <row r="57" ht="25.35" customHeight="1" spans="1:15">
      <c r="A57" s="157">
        <v>1</v>
      </c>
      <c r="B57" s="160"/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246"/>
    </row>
    <row r="58" ht="25.35" customHeight="1" spans="1:15">
      <c r="A58" s="138">
        <v>2</v>
      </c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160"/>
      <c r="M58" s="160"/>
      <c r="N58" s="160"/>
      <c r="O58" s="246"/>
    </row>
    <row r="59" ht="25.35" customHeight="1" spans="1:15">
      <c r="A59" s="138">
        <v>3</v>
      </c>
      <c r="B59" s="160"/>
      <c r="C59" s="160"/>
      <c r="D59" s="160"/>
      <c r="E59" s="160"/>
      <c r="F59" s="160"/>
      <c r="G59" s="160"/>
      <c r="H59" s="160"/>
      <c r="I59" s="160"/>
      <c r="J59" s="160"/>
      <c r="K59" s="160"/>
      <c r="L59" s="160"/>
      <c r="M59" s="160"/>
      <c r="N59" s="160"/>
      <c r="O59" s="246"/>
    </row>
    <row r="60" ht="25.35" customHeight="1" spans="1:15">
      <c r="A60" s="138">
        <v>4</v>
      </c>
      <c r="B60" s="160"/>
      <c r="C60" s="160"/>
      <c r="D60" s="160"/>
      <c r="E60" s="160"/>
      <c r="F60" s="160"/>
      <c r="G60" s="160"/>
      <c r="H60" s="160"/>
      <c r="I60" s="160"/>
      <c r="J60" s="160"/>
      <c r="K60" s="160"/>
      <c r="L60" s="160"/>
      <c r="M60" s="160"/>
      <c r="N60" s="160"/>
      <c r="O60" s="246"/>
    </row>
    <row r="61" ht="25.35" customHeight="1" spans="1:15">
      <c r="A61" s="138">
        <v>5</v>
      </c>
      <c r="B61" s="160"/>
      <c r="C61" s="160"/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160"/>
      <c r="O61" s="246"/>
    </row>
    <row r="62" ht="25.35" customHeight="1" spans="1:15">
      <c r="A62" s="171">
        <v>6</v>
      </c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253"/>
    </row>
    <row r="63" ht="25.35" customHeight="1" spans="1:15">
      <c r="A63" s="185"/>
      <c r="B63" s="185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</row>
    <row r="64" ht="30.2" customHeight="1" spans="1:15">
      <c r="A64" s="185"/>
      <c r="B64" s="186" t="s">
        <v>83</v>
      </c>
      <c r="C64" s="186"/>
      <c r="D64" s="186"/>
      <c r="E64" s="186"/>
      <c r="F64" s="186"/>
      <c r="G64" s="187" t="s">
        <v>4</v>
      </c>
      <c r="H64" s="187"/>
      <c r="I64" s="187"/>
      <c r="J64" s="186" t="s">
        <v>84</v>
      </c>
      <c r="K64" s="254">
        <v>46160</v>
      </c>
      <c r="L64" s="187"/>
      <c r="M64" s="187"/>
      <c r="N64" s="187"/>
      <c r="O64" s="185"/>
    </row>
    <row r="65" ht="30.2" customHeight="1" spans="1:15">
      <c r="A65" s="185"/>
      <c r="B65" s="186" t="str" cm="1">
        <f t="array" ref="B65">_xlfn.IFS(B64="TPFE Inspector Name &amp; Signature :","Vendor Incharge Name :",B64="Vendor Inspector Name :","Vendor Incharge Signature &amp; Company Chop :")</f>
        <v>Vendor Incharge Signature &amp; Company Chop :</v>
      </c>
      <c r="C65" s="186"/>
      <c r="D65" s="186"/>
      <c r="E65" s="186"/>
      <c r="F65" s="186"/>
      <c r="G65" s="255"/>
      <c r="H65" s="255"/>
      <c r="I65" s="255"/>
      <c r="J65" s="186" t="str">
        <f>IF(B64="Vendor Inspector Name :","","Date :")</f>
        <v/>
      </c>
      <c r="K65" s="266"/>
      <c r="L65" s="255"/>
      <c r="M65" s="255"/>
      <c r="N65" s="255"/>
      <c r="O65" s="185"/>
    </row>
    <row r="66" ht="30.2" customHeight="1" spans="1:15">
      <c r="A66" s="185"/>
      <c r="B66" s="186" t="str">
        <f>IF(B65="Vendor Incharge Name :","Vendor Incharge Signature &amp; Company Chop :","")</f>
        <v/>
      </c>
      <c r="C66" s="186"/>
      <c r="D66" s="186"/>
      <c r="E66" s="186"/>
      <c r="F66" s="186"/>
      <c r="G66" s="255"/>
      <c r="H66" s="255"/>
      <c r="I66" s="255"/>
      <c r="J66" s="186"/>
      <c r="K66" s="267"/>
      <c r="L66" s="260"/>
      <c r="M66" s="260"/>
      <c r="N66" s="260"/>
      <c r="O66" s="185"/>
    </row>
    <row r="67" ht="24.6" customHeight="1" spans="1:15">
      <c r="A67" s="185"/>
      <c r="B67" s="185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</row>
    <row r="68" ht="9" customHeight="1" spans="1:15">
      <c r="A68" s="256"/>
      <c r="B68" s="256"/>
      <c r="C68" s="256"/>
      <c r="D68" s="256"/>
      <c r="E68" s="256"/>
      <c r="F68" s="256"/>
      <c r="G68" s="256"/>
      <c r="H68" s="256"/>
      <c r="I68" s="256"/>
      <c r="J68" s="256"/>
      <c r="K68" s="256"/>
      <c r="L68" s="256"/>
      <c r="M68" s="256"/>
      <c r="N68" s="256"/>
      <c r="O68" s="256"/>
    </row>
    <row r="69" ht="11.65" customHeight="1" spans="1:15">
      <c r="A69" s="185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</row>
    <row r="70" ht="24.6" customHeight="1" spans="1:15">
      <c r="A70" s="73" t="s">
        <v>85</v>
      </c>
      <c r="B70" s="73"/>
      <c r="C70" s="73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</row>
    <row r="71" ht="24.6" customHeight="1" spans="1:15">
      <c r="A71" s="257" t="s">
        <v>86</v>
      </c>
      <c r="B71" s="258"/>
      <c r="C71" s="259"/>
      <c r="D71" s="186"/>
      <c r="E71" s="186"/>
      <c r="F71" s="186"/>
      <c r="G71" s="260"/>
      <c r="H71" s="260"/>
      <c r="I71" s="260"/>
      <c r="J71" s="186"/>
      <c r="K71" s="267"/>
      <c r="L71" s="260"/>
      <c r="M71" s="260"/>
      <c r="N71" s="260"/>
      <c r="O71" s="185"/>
    </row>
    <row r="72" ht="30.2" customHeight="1" spans="1:15">
      <c r="A72" s="261" t="s">
        <v>87</v>
      </c>
      <c r="B72" s="261"/>
      <c r="C72" s="261"/>
      <c r="D72" s="186" t="s">
        <v>88</v>
      </c>
      <c r="E72" s="186"/>
      <c r="F72" s="186"/>
      <c r="G72" s="187"/>
      <c r="H72" s="187"/>
      <c r="I72" s="187"/>
      <c r="J72" s="186" t="s">
        <v>84</v>
      </c>
      <c r="K72" s="254"/>
      <c r="L72" s="187"/>
      <c r="M72" s="187"/>
      <c r="N72" s="187"/>
      <c r="O72" s="185"/>
    </row>
    <row r="73" ht="30.2" customHeight="1" spans="1:15">
      <c r="A73" s="185"/>
      <c r="B73" s="185"/>
      <c r="C73" s="186" t="s">
        <v>89</v>
      </c>
      <c r="D73" s="186"/>
      <c r="E73" s="186"/>
      <c r="F73" s="186"/>
      <c r="G73" s="255"/>
      <c r="H73" s="255"/>
      <c r="I73" s="255"/>
      <c r="J73" s="186" t="s">
        <v>84</v>
      </c>
      <c r="K73" s="266"/>
      <c r="L73" s="255"/>
      <c r="M73" s="255"/>
      <c r="N73" s="255"/>
      <c r="O73" s="185"/>
    </row>
    <row r="74" ht="30.2" customHeight="1" spans="1:15">
      <c r="A74" s="185"/>
      <c r="B74" s="186"/>
      <c r="C74" s="186" t="s">
        <v>90</v>
      </c>
      <c r="D74" s="186"/>
      <c r="E74" s="186"/>
      <c r="F74" s="186"/>
      <c r="G74" s="255"/>
      <c r="H74" s="255"/>
      <c r="I74" s="255"/>
      <c r="J74" s="186" t="s">
        <v>84</v>
      </c>
      <c r="K74" s="266"/>
      <c r="L74" s="255"/>
      <c r="M74" s="255"/>
      <c r="N74" s="255"/>
      <c r="O74" s="185"/>
    </row>
    <row r="75" ht="24.6" customHeight="1" spans="1:15">
      <c r="A75" s="185"/>
      <c r="B75" s="186" t="s">
        <v>91</v>
      </c>
      <c r="C75" s="186"/>
      <c r="D75" s="186"/>
      <c r="E75" s="186"/>
      <c r="F75" s="186"/>
      <c r="G75" s="255"/>
      <c r="H75" s="255"/>
      <c r="I75" s="255"/>
      <c r="J75" s="186"/>
      <c r="K75" s="267"/>
      <c r="L75" s="260"/>
      <c r="M75" s="260"/>
      <c r="N75" s="260"/>
      <c r="O75" s="185"/>
    </row>
    <row r="76" ht="24.6" customHeight="1" spans="1:15">
      <c r="A76" s="185"/>
      <c r="B76" s="186"/>
      <c r="C76" s="186"/>
      <c r="D76" s="186"/>
      <c r="E76" s="186"/>
      <c r="F76" s="186"/>
      <c r="G76" s="260"/>
      <c r="H76" s="260"/>
      <c r="I76" s="260"/>
      <c r="J76" s="186"/>
      <c r="K76" s="267"/>
      <c r="L76" s="260"/>
      <c r="M76" s="260"/>
      <c r="N76" s="260"/>
      <c r="O76" s="185"/>
    </row>
    <row r="77" ht="24.6" customHeight="1" spans="1:15">
      <c r="A77" s="185"/>
      <c r="B77" s="185"/>
      <c r="C77" s="185"/>
      <c r="D77" s="186"/>
      <c r="E77" s="186"/>
      <c r="F77" s="186"/>
      <c r="G77" s="260"/>
      <c r="H77" s="260"/>
      <c r="I77" s="260"/>
      <c r="J77" s="186"/>
      <c r="K77" s="260"/>
      <c r="L77" s="260"/>
      <c r="M77" s="260"/>
      <c r="N77" s="260"/>
      <c r="O77" s="185"/>
    </row>
    <row r="78" ht="24.6" customHeight="1" spans="1:15">
      <c r="A78" s="262" t="s">
        <v>92</v>
      </c>
      <c r="B78" s="262"/>
      <c r="C78" s="185"/>
      <c r="D78" s="186"/>
      <c r="E78" s="186"/>
      <c r="F78" s="186"/>
      <c r="G78" s="260"/>
      <c r="H78" s="260"/>
      <c r="I78" s="260"/>
      <c r="J78" s="186"/>
      <c r="K78" s="260"/>
      <c r="L78" s="260"/>
      <c r="M78" s="260"/>
      <c r="N78" s="260"/>
      <c r="O78" s="185"/>
    </row>
    <row r="79" ht="15" customHeight="1" spans="1:15">
      <c r="A79" s="263">
        <v>1</v>
      </c>
      <c r="B79" s="264" t="s">
        <v>93</v>
      </c>
      <c r="C79" s="264"/>
      <c r="D79" s="264"/>
      <c r="E79" s="264"/>
      <c r="F79" s="264"/>
      <c r="G79" s="264"/>
      <c r="H79" s="264"/>
      <c r="I79" s="264"/>
      <c r="J79" s="264"/>
      <c r="K79" s="264"/>
      <c r="L79" s="264"/>
      <c r="M79" s="268"/>
      <c r="N79" s="268"/>
      <c r="O79" s="268"/>
    </row>
    <row r="80" ht="15" customHeight="1" spans="1:15">
      <c r="A80" s="263"/>
      <c r="B80" s="264" t="s">
        <v>94</v>
      </c>
      <c r="C80" s="264"/>
      <c r="D80" s="264"/>
      <c r="E80" s="264"/>
      <c r="F80" s="264"/>
      <c r="G80" s="264"/>
      <c r="H80" s="264"/>
      <c r="I80" s="264"/>
      <c r="J80" s="264"/>
      <c r="K80" s="264"/>
      <c r="L80" s="264"/>
      <c r="M80" s="268"/>
      <c r="N80" s="268"/>
      <c r="O80" s="268"/>
    </row>
    <row r="81" s="98" customFormat="1" ht="15" customHeight="1" spans="1:15">
      <c r="A81" s="265">
        <v>2</v>
      </c>
      <c r="B81" s="264" t="s">
        <v>95</v>
      </c>
      <c r="C81" s="264"/>
      <c r="D81" s="264"/>
      <c r="E81" s="264"/>
      <c r="F81" s="264"/>
      <c r="G81" s="264"/>
      <c r="H81" s="264"/>
      <c r="I81" s="264"/>
      <c r="J81" s="264"/>
      <c r="K81" s="264"/>
      <c r="L81" s="264"/>
      <c r="M81" s="268"/>
      <c r="N81" s="268"/>
      <c r="O81" s="268"/>
    </row>
    <row r="82" ht="23.25" customHeight="1"/>
  </sheetData>
  <protectedRanges>
    <protectedRange password="DCBD" sqref="A23:K23 M23:O23 H38 A44:C46 C70 A77:A78 N26:O36 A34:C36 B77:C80 A67:C69 A64:A66 A48:C63 A26:A33 A38:A43 A16:O22" name="Range1_2_1_2"/>
    <protectedRange password="DCBD" sqref="O4 O11 O13" name="Range1_1_1"/>
    <protectedRange password="DCBD" sqref="H39:H40 D44:G46 H41:M41 D34:M36 D71 D77:D80 D67:M70 B64:B66 M81 G71:M71 G64:M66 D48:M63 G77:M80 H44:M47" name="Range1_2_1_4_1"/>
    <protectedRange password="DCBD" sqref="C71 A71" name="Range1_2_1_1_1"/>
    <protectedRange password="DCBD" sqref="B81:C81" name="Range1_2_1_2_1"/>
    <protectedRange password="DCBD" sqref="D81 G81:L81" name="Range1_2_1_4_1_1"/>
    <protectedRange password="DCBD" sqref="A73:A76 B73" name="Range1_2_1_2_2"/>
    <protectedRange password="DCBD" sqref="B74:B76 C73:C74 D72 G72:M76" name="Range1_2_1_4_1_2"/>
    <protectedRange password="DCBD" sqref="C72 A72" name="Range1_2_1_1_1_1"/>
    <protectedRange password="DCBD" sqref="B26:C33" name="Range1_2_1"/>
    <protectedRange password="DCBD" sqref="D26:M33" name="Range1_2_1_4"/>
    <protectedRange password="DCBD" sqref="B38:C41" name="Range1_2_1_1"/>
    <protectedRange password="DCBD" sqref="D38:G41" name="Range1_2_1_4_2"/>
    <protectedRange password="DCBD" sqref="I38:I40" name="Range1_2_1_3"/>
    <protectedRange password="DCBD" sqref="J38:M40" name="Range1_2_1_4_3"/>
    <protectedRange password="DCBD" sqref="B42:C43" name="Range1_2_1_5"/>
    <protectedRange password="DCBD" sqref="D42:M43" name="Range1_2_1_4_4"/>
  </protectedRanges>
  <mergeCells count="125">
    <mergeCell ref="A4:C4"/>
    <mergeCell ref="A5:B5"/>
    <mergeCell ref="C5:D5"/>
    <mergeCell ref="E5:F5"/>
    <mergeCell ref="G5:H5"/>
    <mergeCell ref="J5:K5"/>
    <mergeCell ref="M5:O5"/>
    <mergeCell ref="A6:B6"/>
    <mergeCell ref="C6:H6"/>
    <mergeCell ref="J6:M6"/>
    <mergeCell ref="A7:B7"/>
    <mergeCell ref="C7:H7"/>
    <mergeCell ref="J7:O7"/>
    <mergeCell ref="A8:B8"/>
    <mergeCell ref="C8:H8"/>
    <mergeCell ref="J8:K8"/>
    <mergeCell ref="M8:O8"/>
    <mergeCell ref="A9:B9"/>
    <mergeCell ref="E9:F9"/>
    <mergeCell ref="M9:N9"/>
    <mergeCell ref="A10:B10"/>
    <mergeCell ref="C10:D10"/>
    <mergeCell ref="E10:F10"/>
    <mergeCell ref="M10:N10"/>
    <mergeCell ref="A12:B12"/>
    <mergeCell ref="D12:E12"/>
    <mergeCell ref="F12:J12"/>
    <mergeCell ref="K12:L12"/>
    <mergeCell ref="M12:N12"/>
    <mergeCell ref="A13:C13"/>
    <mergeCell ref="A14:B14"/>
    <mergeCell ref="A15:B15"/>
    <mergeCell ref="D15:K15"/>
    <mergeCell ref="D16:L16"/>
    <mergeCell ref="D17:L17"/>
    <mergeCell ref="D18:L18"/>
    <mergeCell ref="D21:L21"/>
    <mergeCell ref="D22:L22"/>
    <mergeCell ref="A25:B25"/>
    <mergeCell ref="D25:M25"/>
    <mergeCell ref="N25:O25"/>
    <mergeCell ref="N26:O26"/>
    <mergeCell ref="N27:O27"/>
    <mergeCell ref="N28:O28"/>
    <mergeCell ref="N29:O29"/>
    <mergeCell ref="D30:M30"/>
    <mergeCell ref="N30:O30"/>
    <mergeCell ref="D31:M31"/>
    <mergeCell ref="N31:O31"/>
    <mergeCell ref="D32:M32"/>
    <mergeCell ref="N32:O32"/>
    <mergeCell ref="D33:M33"/>
    <mergeCell ref="N33:O33"/>
    <mergeCell ref="D34:M34"/>
    <mergeCell ref="N34:O34"/>
    <mergeCell ref="D35:M35"/>
    <mergeCell ref="N35:O35"/>
    <mergeCell ref="A37:B37"/>
    <mergeCell ref="C37:G37"/>
    <mergeCell ref="H37:J37"/>
    <mergeCell ref="K37:O37"/>
    <mergeCell ref="C38:G38"/>
    <mergeCell ref="I38:J38"/>
    <mergeCell ref="K38:O38"/>
    <mergeCell ref="C39:G39"/>
    <mergeCell ref="I39:J39"/>
    <mergeCell ref="K39:O39"/>
    <mergeCell ref="C40:G40"/>
    <mergeCell ref="I40:J40"/>
    <mergeCell ref="K40:O40"/>
    <mergeCell ref="C41:G41"/>
    <mergeCell ref="I41:J41"/>
    <mergeCell ref="K41:O41"/>
    <mergeCell ref="C44:O44"/>
    <mergeCell ref="C45:O45"/>
    <mergeCell ref="A47:B47"/>
    <mergeCell ref="A48:B48"/>
    <mergeCell ref="C48:O48"/>
    <mergeCell ref="A49:O49"/>
    <mergeCell ref="B50:O50"/>
    <mergeCell ref="B51:O51"/>
    <mergeCell ref="B52:O52"/>
    <mergeCell ref="B53:O53"/>
    <mergeCell ref="B54:O54"/>
    <mergeCell ref="B55:O55"/>
    <mergeCell ref="A56:O56"/>
    <mergeCell ref="B57:O57"/>
    <mergeCell ref="B58:O58"/>
    <mergeCell ref="B59:O59"/>
    <mergeCell ref="B60:O60"/>
    <mergeCell ref="B61:O61"/>
    <mergeCell ref="B62:O62"/>
    <mergeCell ref="B64:F64"/>
    <mergeCell ref="G64:I64"/>
    <mergeCell ref="K64:N64"/>
    <mergeCell ref="B65:F65"/>
    <mergeCell ref="G65:I65"/>
    <mergeCell ref="K65:N65"/>
    <mergeCell ref="B66:F66"/>
    <mergeCell ref="G66:I66"/>
    <mergeCell ref="A70:C70"/>
    <mergeCell ref="A71:C71"/>
    <mergeCell ref="D71:F71"/>
    <mergeCell ref="G71:I71"/>
    <mergeCell ref="K71:N71"/>
    <mergeCell ref="A72:C72"/>
    <mergeCell ref="D72:F72"/>
    <mergeCell ref="G72:I72"/>
    <mergeCell ref="K72:N72"/>
    <mergeCell ref="C73:F73"/>
    <mergeCell ref="G73:I73"/>
    <mergeCell ref="K73:N73"/>
    <mergeCell ref="C74:F74"/>
    <mergeCell ref="G74:I74"/>
    <mergeCell ref="K74:N74"/>
    <mergeCell ref="B75:F75"/>
    <mergeCell ref="G75:I75"/>
    <mergeCell ref="K75:N75"/>
    <mergeCell ref="A78:B78"/>
    <mergeCell ref="B79:L79"/>
    <mergeCell ref="B80:L80"/>
    <mergeCell ref="B81:L81"/>
    <mergeCell ref="A42:A43"/>
    <mergeCell ref="B42:B43"/>
    <mergeCell ref="C42:O43"/>
  </mergeCells>
  <conditionalFormatting sqref="N15">
    <cfRule type="cellIs" dxfId="0" priority="18" operator="greaterThan">
      <formula>$O$15</formula>
    </cfRule>
  </conditionalFormatting>
  <conditionalFormatting sqref="M23">
    <cfRule type="cellIs" dxfId="0" priority="15" operator="greaterThan">
      <formula>$M$15</formula>
    </cfRule>
  </conditionalFormatting>
  <conditionalFormatting sqref="N23">
    <cfRule type="cellIs" dxfId="0" priority="16" operator="greaterThan">
      <formula>$N$15</formula>
    </cfRule>
  </conditionalFormatting>
  <conditionalFormatting sqref="O23">
    <cfRule type="cellIs" dxfId="0" priority="17" operator="greaterThan">
      <formula>$O$15</formula>
    </cfRule>
  </conditionalFormatting>
  <conditionalFormatting sqref="I41:J41">
    <cfRule type="duplicateValues" dxfId="1" priority="8"/>
  </conditionalFormatting>
  <conditionalFormatting sqref="A48:B48">
    <cfRule type="cellIs" dxfId="2" priority="9" operator="equal">
      <formula>"ACCEPTED"</formula>
    </cfRule>
    <cfRule type="cellIs" dxfId="0" priority="10" operator="equal">
      <formula>"REJECTED"</formula>
    </cfRule>
    <cfRule type="cellIs" dxfId="3" priority="11" operator="equal">
      <formula>"REJECTED &amp; PENDING"</formula>
    </cfRule>
    <cfRule type="cellIs" dxfId="4" priority="12" operator="equal">
      <formula>"PENDING"</formula>
    </cfRule>
  </conditionalFormatting>
  <conditionalFormatting sqref="A71">
    <cfRule type="cellIs" dxfId="2" priority="5" operator="equal">
      <formula>"ACCEPTED"</formula>
    </cfRule>
    <cfRule type="cellIs" dxfId="0" priority="6" operator="equal">
      <formula>"REJECTED"</formula>
    </cfRule>
    <cfRule type="cellIs" dxfId="5" priority="7" operator="equal">
      <formula>"ACCEPTED Under GUARANTEE"</formula>
    </cfRule>
  </conditionalFormatting>
  <conditionalFormatting sqref="B26:B33">
    <cfRule type="duplicateValues" dxfId="1" priority="4"/>
  </conditionalFormatting>
  <conditionalFormatting sqref="B34:B35">
    <cfRule type="duplicateValues" dxfId="1" priority="20"/>
  </conditionalFormatting>
  <conditionalFormatting sqref="B38:B41">
    <cfRule type="duplicateValues" dxfId="1" priority="3"/>
  </conditionalFormatting>
  <conditionalFormatting sqref="B42:B43">
    <cfRule type="duplicateValues" dxfId="1" priority="1"/>
  </conditionalFormatting>
  <conditionalFormatting sqref="B44:B45">
    <cfRule type="duplicateValues" dxfId="1" priority="19"/>
  </conditionalFormatting>
  <conditionalFormatting sqref="N26:O33 N34 N35:O36">
    <cfRule type="cellIs" dxfId="4" priority="13" operator="equal">
      <formula>"pending"</formula>
    </cfRule>
    <cfRule type="cellIs" dxfId="0" priority="14" operator="equal">
      <formula>"Fail"</formula>
    </cfRule>
  </conditionalFormatting>
  <conditionalFormatting sqref="I38:J40">
    <cfRule type="duplicateValues" dxfId="1" priority="2"/>
  </conditionalFormatting>
  <dataValidations count="5">
    <dataValidation type="list" allowBlank="1" showInputMessage="1" showErrorMessage="1" sqref="M5:O5">
      <formula1>"First Final,Second Final"</formula1>
    </dataValidation>
    <dataValidation type="list" allowBlank="1" showInputMessage="1" showErrorMessage="1" sqref="A48:B48">
      <formula1>"REJECTED,PENDING,REJECTED &amp; PENDING,ACCEPTED"</formula1>
    </dataValidation>
    <dataValidation type="list" allowBlank="1" showInputMessage="1" showErrorMessage="1" sqref="B64:F64">
      <formula1>"TPFE Inspector Name &amp; Signature :,Vendor Inspector Name :"</formula1>
    </dataValidation>
    <dataValidation type="list" allowBlank="1" showInputMessage="1" showErrorMessage="1" sqref="A71">
      <formula1>"REJECTED,ACCEPTED,ACCEPTED Under GUARANTEE"</formula1>
    </dataValidation>
    <dataValidation type="list" allowBlank="1" showInputMessage="1" showErrorMessage="1" sqref="N26:N36 O26:O33 O35:O36">
      <formula1>"Pass,Fail,Pending"</formula1>
    </dataValidation>
  </dataValidations>
  <pageMargins left="0.25" right="0.25" top="0.25" bottom="0.75" header="0" footer="0.3"/>
  <pageSetup paperSize="9" scale="65" fitToHeight="2" orientation="portrait" horizontalDpi="360" verticalDpi="360"/>
  <headerFooter alignWithMargins="0" scaleWithDoc="0">
    <oddFooter>&amp;C&amp;A.&amp;F&amp;RPage &amp;P</oddFooter>
  </headerFooter>
  <rowBreaks count="3" manualBreakCount="3">
    <brk id="45" max="16383" man="1"/>
    <brk id="46" max="14" man="1"/>
    <brk id="62" max="16383" man="1"/>
  </rowBreaks>
  <colBreaks count="1" manualBreakCount="1">
    <brk id="2" max="72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showGridLines="0" tabSelected="1" zoomScaleSheetLayoutView="86" topLeftCell="A17" workbookViewId="0">
      <selection activeCell="F18" sqref="F18"/>
    </sheetView>
  </sheetViews>
  <sheetFormatPr defaultColWidth="8.86666666666667" defaultRowHeight="14"/>
  <cols>
    <col min="1" max="1" width="4.13333333333333" customWidth="1"/>
    <col min="2" max="2" width="22.8666666666667" customWidth="1"/>
    <col min="3" max="3" width="17.2666666666667" customWidth="1"/>
    <col min="4" max="4" width="8.86666666666667" customWidth="1"/>
    <col min="5" max="5" width="12.4" customWidth="1"/>
    <col min="6" max="6" width="14.7333333333333" customWidth="1"/>
    <col min="7" max="7" width="18.4" customWidth="1"/>
    <col min="8" max="8" width="11.2666666666667" customWidth="1"/>
    <col min="9" max="9" width="4.53333333333333" style="1" customWidth="1"/>
    <col min="10" max="10" width="17.4" customWidth="1"/>
    <col min="11" max="11" width="7.86666666666667" customWidth="1"/>
    <col min="12" max="12" width="5.73333333333333" customWidth="1"/>
    <col min="14" max="14" width="8.86666666666667" customWidth="1"/>
  </cols>
  <sheetData>
    <row r="1" ht="84.75" customHeight="1" spans="3:12">
      <c r="C1" s="2"/>
      <c r="D1" s="2"/>
      <c r="E1" s="2"/>
      <c r="F1" s="2"/>
      <c r="G1" s="2"/>
      <c r="H1" s="2"/>
      <c r="I1" s="2"/>
      <c r="J1" s="2"/>
      <c r="K1" s="2"/>
      <c r="L1" s="2"/>
    </row>
    <row r="2" ht="19.5" customHeight="1" spans="3:12">
      <c r="C2" s="2"/>
      <c r="D2" s="2"/>
      <c r="E2" s="3" t="s">
        <v>0</v>
      </c>
      <c r="F2" s="3"/>
      <c r="G2" s="3"/>
      <c r="H2" s="2"/>
      <c r="I2" s="2"/>
      <c r="J2" s="2"/>
      <c r="K2" s="2"/>
      <c r="L2" s="2"/>
    </row>
    <row r="3" ht="19.5" customHeight="1" spans="3:12">
      <c r="C3" s="2"/>
      <c r="D3" s="2"/>
      <c r="E3" s="2"/>
      <c r="G3" s="2"/>
      <c r="H3" s="2"/>
      <c r="I3" s="2"/>
      <c r="J3" s="2"/>
      <c r="K3" s="2"/>
      <c r="L3" s="2"/>
    </row>
    <row r="4" ht="25.35" customHeight="1" spans="1:12">
      <c r="A4" s="4" t="s">
        <v>2</v>
      </c>
      <c r="B4" s="5"/>
      <c r="C4" s="6" t="str">
        <f>Report_Comment!C5</f>
        <v>8-015-26-00151_04008449_1</v>
      </c>
      <c r="D4" s="7"/>
      <c r="E4" s="8" t="s">
        <v>17</v>
      </c>
      <c r="F4" s="9" t="str">
        <f>Report_Comment!J8</f>
        <v>04008449</v>
      </c>
      <c r="G4" s="10" t="s">
        <v>19</v>
      </c>
      <c r="H4" s="11" t="str">
        <f>Report_Comment!M8</f>
        <v>8-015-26-00151</v>
      </c>
      <c r="I4" s="37"/>
      <c r="J4" s="5" t="s">
        <v>21</v>
      </c>
      <c r="K4" s="38">
        <f>Report_Comment!C9</f>
        <v>3000</v>
      </c>
      <c r="L4" s="39" t="s">
        <v>22</v>
      </c>
    </row>
    <row r="5" ht="25.35" customHeight="1" spans="1:12">
      <c r="A5" s="12" t="s">
        <v>8</v>
      </c>
      <c r="B5" s="13"/>
      <c r="C5" s="14" t="str">
        <f>Report_Comment!C6</f>
        <v>Thomas Philipps Far East Ltd. </v>
      </c>
      <c r="D5" s="15"/>
      <c r="E5" s="15"/>
      <c r="F5" s="15"/>
      <c r="G5" s="16" t="s">
        <v>10</v>
      </c>
      <c r="H5" s="17" t="str">
        <f>Report_Comment!J6</f>
        <v>Thomas Philipps Far East Ltd. </v>
      </c>
      <c r="I5" s="17"/>
      <c r="J5" s="17"/>
      <c r="K5" s="17"/>
      <c r="L5" s="40"/>
    </row>
    <row r="6" ht="25.35" customHeight="1" spans="1:12">
      <c r="A6" s="12" t="s">
        <v>12</v>
      </c>
      <c r="B6" s="13"/>
      <c r="C6" s="14" t="str">
        <f>Report_Comment!C7</f>
        <v>Yangjiang Jie Sha Trading Co., Ltd.</v>
      </c>
      <c r="D6" s="15"/>
      <c r="E6" s="15"/>
      <c r="F6" s="15"/>
      <c r="G6" s="16" t="s">
        <v>14</v>
      </c>
      <c r="H6" s="15" t="str">
        <f>Report_Comment!J7</f>
        <v>Yangjiang Jie Sha Trading Co., Ltd.</v>
      </c>
      <c r="I6" s="15"/>
      <c r="J6" s="15"/>
      <c r="K6" s="15"/>
      <c r="L6" s="41"/>
    </row>
    <row r="7" ht="25.35" customHeight="1" spans="1:12">
      <c r="A7" s="18" t="s">
        <v>15</v>
      </c>
      <c r="B7" s="19"/>
      <c r="C7" s="20" t="str">
        <f>Report_Comment!C8</f>
        <v>Schrankkorb 40.5 x 25.5 x 14.0 cm verchromt</v>
      </c>
      <c r="D7" s="21"/>
      <c r="E7" s="21"/>
      <c r="F7" s="21"/>
      <c r="G7" s="22" t="s">
        <v>25</v>
      </c>
      <c r="H7" s="23">
        <f>Report_Comment!J9</f>
        <v>3000</v>
      </c>
      <c r="I7" s="42" t="s">
        <v>22</v>
      </c>
      <c r="J7" s="19" t="s">
        <v>26</v>
      </c>
      <c r="K7" s="23">
        <f>Report_Comment!M9</f>
        <v>300</v>
      </c>
      <c r="L7" s="43" t="s">
        <v>24</v>
      </c>
    </row>
    <row r="8" ht="23.25" customHeight="1" spans="1:12">
      <c r="A8" s="24"/>
      <c r="B8" s="24"/>
      <c r="C8" s="24"/>
      <c r="D8" s="25"/>
      <c r="E8" s="25"/>
      <c r="F8" s="25"/>
      <c r="G8" s="25"/>
      <c r="H8" s="25"/>
      <c r="I8" s="25"/>
      <c r="J8" s="25"/>
      <c r="K8" s="25"/>
      <c r="L8" s="25"/>
    </row>
    <row r="9" ht="21.95" customHeight="1" spans="1:12">
      <c r="A9" s="26" t="s">
        <v>96</v>
      </c>
      <c r="B9" s="26"/>
      <c r="C9" s="26"/>
      <c r="D9" s="25"/>
      <c r="E9" s="25"/>
      <c r="F9" s="25"/>
      <c r="G9" s="25"/>
      <c r="H9" s="25"/>
      <c r="I9" s="25"/>
      <c r="J9" s="25"/>
      <c r="K9" s="44"/>
      <c r="L9" s="44"/>
    </row>
    <row r="10" ht="36.6" customHeight="1" spans="1:12">
      <c r="A10" s="49" t="s">
        <v>44</v>
      </c>
      <c r="B10" s="50"/>
      <c r="C10" s="28" t="s">
        <v>97</v>
      </c>
      <c r="D10" s="28"/>
      <c r="E10" s="28"/>
      <c r="F10" s="28"/>
      <c r="G10" s="28"/>
      <c r="H10" s="28"/>
      <c r="I10" s="28"/>
      <c r="J10" s="28"/>
      <c r="K10" s="28"/>
      <c r="L10" s="45"/>
    </row>
    <row r="11" ht="116.45" customHeight="1" spans="1:12">
      <c r="A11" s="51">
        <v>1</v>
      </c>
      <c r="B11" s="52" t="str">
        <f>Report_Comment!B16</f>
        <v>Carton</v>
      </c>
      <c r="C11" s="52" t="str">
        <f>Report_Comment!D16</f>
        <v>Nil</v>
      </c>
      <c r="D11" s="53"/>
      <c r="E11" s="54"/>
      <c r="F11" s="54"/>
      <c r="G11" s="54"/>
      <c r="H11" s="54"/>
      <c r="I11" s="54"/>
      <c r="J11" s="54"/>
      <c r="K11" s="54"/>
      <c r="L11" s="88"/>
    </row>
    <row r="12" ht="199.5" customHeight="1" spans="1:12">
      <c r="A12" s="55">
        <v>2</v>
      </c>
      <c r="B12" s="52" t="str">
        <f>Report_Comment!B17</f>
        <v>Function and Aesthetic</v>
      </c>
      <c r="C12" s="56" t="s">
        <v>49</v>
      </c>
      <c r="D12" s="57"/>
      <c r="E12" s="58"/>
      <c r="F12" s="58"/>
      <c r="G12" s="58"/>
      <c r="H12" s="58"/>
      <c r="I12" s="58"/>
      <c r="J12" s="58"/>
      <c r="K12" s="58"/>
      <c r="L12" s="89"/>
    </row>
    <row r="13" ht="213" customHeight="1" spans="1:12">
      <c r="A13" s="59">
        <v>3</v>
      </c>
      <c r="B13" s="60" t="s">
        <v>98</v>
      </c>
      <c r="C13" s="56" t="s">
        <v>52</v>
      </c>
      <c r="D13" s="61"/>
      <c r="E13" s="62"/>
      <c r="F13" s="62"/>
      <c r="G13" s="62"/>
      <c r="H13" s="62"/>
      <c r="I13" s="62"/>
      <c r="J13" s="62"/>
      <c r="K13" s="62"/>
      <c r="L13" s="90"/>
    </row>
    <row r="14" ht="120.2" customHeight="1" spans="1:3">
      <c r="A14" s="59">
        <v>4</v>
      </c>
      <c r="B14" s="60" t="s">
        <v>98</v>
      </c>
      <c r="C14" s="56" t="s">
        <v>53</v>
      </c>
    </row>
    <row r="15" ht="120.2" customHeight="1" spans="1:12">
      <c r="A15" s="59">
        <v>5</v>
      </c>
      <c r="B15" s="60" t="s">
        <v>98</v>
      </c>
      <c r="C15" s="56" t="s">
        <v>54</v>
      </c>
      <c r="D15" s="61"/>
      <c r="E15" s="62"/>
      <c r="F15" s="62"/>
      <c r="G15" s="62"/>
      <c r="H15" s="62"/>
      <c r="I15" s="62"/>
      <c r="J15" s="62"/>
      <c r="K15" s="62"/>
      <c r="L15" s="90"/>
    </row>
    <row r="16" ht="120.2" customHeight="1" spans="1:12">
      <c r="A16" s="59">
        <v>6</v>
      </c>
      <c r="B16" s="60">
        <f>Report_Comment!B21</f>
        <v>0</v>
      </c>
      <c r="C16" s="60">
        <f>Report_Comment!D21</f>
        <v>0</v>
      </c>
      <c r="D16" s="61"/>
      <c r="E16" s="62"/>
      <c r="F16" s="62"/>
      <c r="G16" s="62"/>
      <c r="H16" s="62"/>
      <c r="I16" s="62"/>
      <c r="J16" s="62"/>
      <c r="K16" s="62"/>
      <c r="L16" s="90"/>
    </row>
    <row r="17" ht="120.2" customHeight="1" spans="1:12">
      <c r="A17" s="63">
        <v>7</v>
      </c>
      <c r="B17" s="64">
        <f>Report_Comment!B22</f>
        <v>0</v>
      </c>
      <c r="C17" s="65">
        <f>Report_Comment!D22</f>
        <v>0</v>
      </c>
      <c r="D17" s="66"/>
      <c r="E17" s="66"/>
      <c r="F17" s="66"/>
      <c r="G17" s="66"/>
      <c r="H17" s="66"/>
      <c r="I17" s="66"/>
      <c r="J17" s="66"/>
      <c r="K17" s="66"/>
      <c r="L17" s="91"/>
    </row>
    <row r="18" ht="30.2" customHeight="1" spans="1:12">
      <c r="A18" s="67"/>
      <c r="B18" s="67"/>
      <c r="C18" s="68"/>
      <c r="D18" s="67"/>
      <c r="E18" s="69"/>
      <c r="F18" s="69"/>
      <c r="G18" s="69"/>
      <c r="H18" s="69"/>
      <c r="I18" s="69"/>
      <c r="J18" s="69"/>
      <c r="K18" s="69"/>
      <c r="L18" s="68"/>
    </row>
    <row r="19" ht="25.35" customHeight="1" spans="1:12">
      <c r="A19" s="26" t="s">
        <v>99</v>
      </c>
      <c r="B19" s="26"/>
      <c r="C19" s="26"/>
      <c r="D19" s="25"/>
      <c r="E19" s="25"/>
      <c r="F19" s="25"/>
      <c r="G19" s="25"/>
      <c r="H19" s="25"/>
      <c r="I19" s="25"/>
      <c r="J19" s="25"/>
      <c r="K19" s="44"/>
      <c r="L19" s="44"/>
    </row>
    <row r="20" ht="30.2" customHeight="1" spans="1:12">
      <c r="A20" s="49" t="s">
        <v>100</v>
      </c>
      <c r="B20" s="50"/>
      <c r="C20" s="28" t="s">
        <v>101</v>
      </c>
      <c r="D20" s="28"/>
      <c r="E20" s="28"/>
      <c r="F20" s="28"/>
      <c r="G20" s="28"/>
      <c r="H20" s="28"/>
      <c r="I20" s="28"/>
      <c r="J20" s="28"/>
      <c r="K20" s="28"/>
      <c r="L20" s="45"/>
    </row>
    <row r="21" ht="223.15" customHeight="1" spans="1:12">
      <c r="A21" s="51">
        <v>1</v>
      </c>
      <c r="B21" s="52" t="s">
        <v>102</v>
      </c>
      <c r="C21" s="70"/>
      <c r="D21" s="70"/>
      <c r="E21" s="70"/>
      <c r="F21" s="70"/>
      <c r="G21" s="70"/>
      <c r="H21" s="70"/>
      <c r="I21" s="70"/>
      <c r="J21" s="70"/>
      <c r="K21" s="70"/>
      <c r="L21" s="92"/>
    </row>
    <row r="22" ht="247.9" customHeight="1" spans="1:12">
      <c r="A22" s="59">
        <v>2</v>
      </c>
      <c r="B22" s="71" t="s">
        <v>103</v>
      </c>
      <c r="C22" s="72"/>
      <c r="D22" s="72"/>
      <c r="E22" s="72"/>
      <c r="F22" s="72"/>
      <c r="G22" s="72"/>
      <c r="H22" s="72"/>
      <c r="I22" s="72"/>
      <c r="J22" s="72"/>
      <c r="K22" s="72"/>
      <c r="L22" s="93"/>
    </row>
    <row r="23" ht="324" customHeight="1" spans="1:12">
      <c r="A23" s="63"/>
      <c r="B23" s="64" t="s">
        <v>104</v>
      </c>
      <c r="C23" s="66"/>
      <c r="D23" s="66"/>
      <c r="E23" s="66"/>
      <c r="F23" s="66"/>
      <c r="G23" s="66"/>
      <c r="H23" s="66"/>
      <c r="I23" s="66"/>
      <c r="J23" s="66"/>
      <c r="K23" s="66"/>
      <c r="L23" s="91"/>
    </row>
    <row r="24" ht="24" customHeight="1" spans="1:12">
      <c r="A24" s="67"/>
      <c r="B24" s="67"/>
      <c r="C24" s="68"/>
      <c r="D24" s="67"/>
      <c r="E24" s="69"/>
      <c r="F24" s="69"/>
      <c r="G24" s="69"/>
      <c r="H24" s="69"/>
      <c r="I24" s="69"/>
      <c r="J24" s="69"/>
      <c r="K24" s="69"/>
      <c r="L24" s="68"/>
    </row>
    <row r="25" ht="25.35" customHeight="1" spans="1:12">
      <c r="A25" s="67"/>
      <c r="B25" s="67"/>
      <c r="C25" s="68"/>
      <c r="D25" s="67"/>
      <c r="E25" s="69"/>
      <c r="F25" s="69"/>
      <c r="G25" s="69"/>
      <c r="H25" s="69"/>
      <c r="I25" s="69"/>
      <c r="J25" s="69"/>
      <c r="K25" s="69"/>
      <c r="L25" s="68"/>
    </row>
    <row r="26" ht="25.35" customHeight="1" spans="1:12">
      <c r="A26" s="67"/>
      <c r="B26" s="67"/>
      <c r="C26" s="68"/>
      <c r="D26" s="67"/>
      <c r="E26" s="69"/>
      <c r="F26" s="69"/>
      <c r="G26" s="69"/>
      <c r="H26" s="69"/>
      <c r="I26" s="69"/>
      <c r="J26" s="69"/>
      <c r="K26" s="69"/>
      <c r="L26" s="68"/>
    </row>
    <row r="27" ht="29.1" customHeight="1" spans="1:12">
      <c r="A27" s="73" t="s">
        <v>105</v>
      </c>
      <c r="B27" s="73"/>
      <c r="C27" s="73"/>
      <c r="G27" s="68"/>
      <c r="H27" s="68"/>
      <c r="I27" s="68"/>
      <c r="J27" s="68"/>
      <c r="K27" s="68"/>
      <c r="L27" s="68"/>
    </row>
    <row r="28" s="48" customFormat="1" ht="30.75" customHeight="1" spans="1:12">
      <c r="A28" s="74" t="str" cm="1">
        <f t="array" ref="A28">_xlfn.IFS(Report_Comment!A48="REJECTED","Reason of Rejected",Report_Comment!A48="PENDING","Reason of Pending",Report_Comment!A48="REJECTED &amp; PENDING","Reason of Pending",Report_Comment!A48="ACCEPTED","")</f>
        <v>Reason of Pending</v>
      </c>
      <c r="B28" s="75"/>
      <c r="C28" s="76"/>
      <c r="D28" s="28" t="str" cm="1">
        <f t="array" ref="D28">_xlfn.IFS(A28="Reason of Rejected","Photo of Defects / Findings &amp; Comments",A28="Reason of Pending","Photo of Defects / Findings &amp; Comments",A28="","")</f>
        <v>Photo of Defects / Findings &amp; Comments</v>
      </c>
      <c r="E28" s="28"/>
      <c r="F28" s="28"/>
      <c r="G28" s="28"/>
      <c r="H28" s="28"/>
      <c r="I28" s="28"/>
      <c r="J28" s="28"/>
      <c r="K28" s="28"/>
      <c r="L28" s="45"/>
    </row>
    <row r="29" ht="127.5" customHeight="1" spans="1:12">
      <c r="A29" s="77">
        <v>1</v>
      </c>
      <c r="B29" s="78" t="str">
        <f>Report_Comment!B50</f>
        <v>The factory has no approved sample by the customer for reference.</v>
      </c>
      <c r="C29" s="78"/>
      <c r="D29" s="79"/>
      <c r="E29" s="79"/>
      <c r="F29" s="79"/>
      <c r="G29" s="79"/>
      <c r="H29" s="79"/>
      <c r="I29" s="79"/>
      <c r="J29" s="79"/>
      <c r="K29" s="79"/>
      <c r="L29" s="94"/>
    </row>
    <row r="30" ht="150" customHeight="1" spans="1:12">
      <c r="A30" s="59">
        <v>2</v>
      </c>
      <c r="B30" s="80">
        <f>Report_Comment!B51</f>
        <v>0</v>
      </c>
      <c r="C30" s="80"/>
      <c r="D30" s="81"/>
      <c r="E30" s="81"/>
      <c r="F30" s="81"/>
      <c r="G30" s="81"/>
      <c r="H30" s="81"/>
      <c r="I30" s="81"/>
      <c r="J30" s="81"/>
      <c r="K30" s="81"/>
      <c r="L30" s="95"/>
    </row>
    <row r="31" ht="150" customHeight="1" spans="1:12">
      <c r="A31" s="59">
        <v>3</v>
      </c>
      <c r="B31" s="80">
        <f>Report_Comment!B52</f>
        <v>0</v>
      </c>
      <c r="C31" s="80"/>
      <c r="D31" s="81"/>
      <c r="E31" s="81"/>
      <c r="F31" s="81"/>
      <c r="G31" s="81"/>
      <c r="H31" s="81"/>
      <c r="I31" s="81"/>
      <c r="J31" s="81"/>
      <c r="K31" s="81"/>
      <c r="L31" s="95"/>
    </row>
    <row r="32" ht="25.35" customHeight="1" spans="1:12">
      <c r="A32" s="59">
        <v>4</v>
      </c>
      <c r="B32" s="82"/>
      <c r="C32" s="82"/>
      <c r="D32" s="81"/>
      <c r="E32" s="81"/>
      <c r="F32" s="81"/>
      <c r="G32" s="81"/>
      <c r="H32" s="81"/>
      <c r="I32" s="81"/>
      <c r="J32" s="81"/>
      <c r="K32" s="81"/>
      <c r="L32" s="95"/>
    </row>
    <row r="33" ht="25.35" customHeight="1" spans="1:12">
      <c r="A33" s="83">
        <v>5</v>
      </c>
      <c r="B33" s="84"/>
      <c r="C33" s="84"/>
      <c r="D33" s="85"/>
      <c r="E33" s="85"/>
      <c r="F33" s="85"/>
      <c r="G33" s="85"/>
      <c r="H33" s="85"/>
      <c r="I33" s="85"/>
      <c r="J33" s="85"/>
      <c r="K33" s="85"/>
      <c r="L33" s="96"/>
    </row>
    <row r="34" ht="29.25" customHeight="1" spans="1:12">
      <c r="A34" s="74" t="str" cm="1">
        <f t="array" ref="A34">_xlfn.IFS(Report_Comment!A48="REJECTED","",Report_Comment!A48="PENDING","",Report_Comment!A48="REJECTED &amp; PENDING","Reason of Rejected",Report_Comment!A48="ACCEPTED","")</f>
        <v/>
      </c>
      <c r="B34" s="75"/>
      <c r="C34" s="76"/>
      <c r="D34" s="28" t="str" cm="1">
        <f t="array" ref="D34">_xlfn.IFS(A34="Reason of Rejected","Photo of Defects / Findings &amp; Comments",A34="Reason of Pending","Photo of Defects / Findings &amp; Comments",A34="","")</f>
        <v/>
      </c>
      <c r="E34" s="28"/>
      <c r="F34" s="28"/>
      <c r="G34" s="28"/>
      <c r="H34" s="28"/>
      <c r="I34" s="28"/>
      <c r="J34" s="28"/>
      <c r="K34" s="28"/>
      <c r="L34" s="45"/>
    </row>
    <row r="35" ht="40.35" customHeight="1" spans="1:12">
      <c r="A35" s="77">
        <v>1</v>
      </c>
      <c r="B35" s="78">
        <f>Report_Comment!B57</f>
        <v>0</v>
      </c>
      <c r="C35" s="78"/>
      <c r="D35" s="79"/>
      <c r="E35" s="79"/>
      <c r="F35" s="79"/>
      <c r="G35" s="79"/>
      <c r="H35" s="79"/>
      <c r="I35" s="79"/>
      <c r="J35" s="79"/>
      <c r="K35" s="79"/>
      <c r="L35" s="94"/>
    </row>
    <row r="36" ht="40.35" customHeight="1" spans="1:12">
      <c r="A36" s="59">
        <v>2</v>
      </c>
      <c r="B36" s="80" t="e">
        <f>#REF!</f>
        <v>#REF!</v>
      </c>
      <c r="C36" s="80"/>
      <c r="D36" s="81"/>
      <c r="E36" s="81"/>
      <c r="F36" s="81"/>
      <c r="G36" s="81"/>
      <c r="H36" s="81"/>
      <c r="I36" s="81"/>
      <c r="J36" s="81"/>
      <c r="K36" s="81"/>
      <c r="L36" s="95"/>
    </row>
    <row r="37" ht="40.35" customHeight="1" spans="1:12">
      <c r="A37" s="59">
        <v>3</v>
      </c>
      <c r="B37" s="80" t="e">
        <f>#REF!</f>
        <v>#REF!</v>
      </c>
      <c r="C37" s="80"/>
      <c r="D37" s="81"/>
      <c r="E37" s="81"/>
      <c r="F37" s="81"/>
      <c r="G37" s="81"/>
      <c r="H37" s="81"/>
      <c r="I37" s="81"/>
      <c r="J37" s="81"/>
      <c r="K37" s="81"/>
      <c r="L37" s="95"/>
    </row>
    <row r="38" ht="25.35" customHeight="1" spans="1:12">
      <c r="A38" s="59">
        <v>4</v>
      </c>
      <c r="B38" s="80"/>
      <c r="C38" s="80"/>
      <c r="D38" s="86"/>
      <c r="E38" s="87"/>
      <c r="F38" s="87"/>
      <c r="G38" s="87"/>
      <c r="H38" s="87"/>
      <c r="I38" s="87"/>
      <c r="J38" s="87"/>
      <c r="K38" s="87"/>
      <c r="L38" s="97"/>
    </row>
    <row r="39" ht="25.35" customHeight="1" spans="1:12">
      <c r="A39" s="59">
        <v>5</v>
      </c>
      <c r="B39" s="82"/>
      <c r="C39" s="82"/>
      <c r="D39" s="81"/>
      <c r="E39" s="81"/>
      <c r="F39" s="81"/>
      <c r="G39" s="81"/>
      <c r="H39" s="81"/>
      <c r="I39" s="81"/>
      <c r="J39" s="81"/>
      <c r="K39" s="81"/>
      <c r="L39" s="95"/>
    </row>
    <row r="40" ht="25.35" customHeight="1" spans="1:12">
      <c r="A40" s="83">
        <v>6</v>
      </c>
      <c r="B40" s="84"/>
      <c r="C40" s="84"/>
      <c r="D40" s="85"/>
      <c r="E40" s="85"/>
      <c r="F40" s="85"/>
      <c r="G40" s="85"/>
      <c r="H40" s="85"/>
      <c r="I40" s="85"/>
      <c r="J40" s="85"/>
      <c r="K40" s="85"/>
      <c r="L40" s="96"/>
    </row>
  </sheetData>
  <protectedRanges>
    <protectedRange password="DCBD" sqref="A24:C26 L18 A21:L23 L24:L26 D11:L13 D15:L17 A11:C18" name="Range1_2_1_2"/>
    <protectedRange password="DCBD" sqref="L8" name="Range1_1_1"/>
    <protectedRange password="DCBD" sqref="D18:K18 D24:K26" name="Range1_2_1_4"/>
    <protectedRange password="DCBD" sqref="B34 A35:C40 A29:C33" name="Range1_2_1_3"/>
    <protectedRange password="DCBD" sqref="G27:K27 D29:K33 D35:K40" name="Range1_2_1_4_1"/>
    <protectedRange password="DCBD" sqref="A34" name="Range1_2_1_2_2"/>
    <protectedRange password="DCBD" sqref="A28:C28" name="Range1_2_1_2_4"/>
  </protectedRanges>
  <mergeCells count="55">
    <mergeCell ref="E2:G2"/>
    <mergeCell ref="A4:B4"/>
    <mergeCell ref="C4:D4"/>
    <mergeCell ref="H4:I4"/>
    <mergeCell ref="A5:B5"/>
    <mergeCell ref="C5:F5"/>
    <mergeCell ref="H5:L5"/>
    <mergeCell ref="A6:B6"/>
    <mergeCell ref="C6:F6"/>
    <mergeCell ref="H6:L6"/>
    <mergeCell ref="A7:B7"/>
    <mergeCell ref="C7:F7"/>
    <mergeCell ref="A8:C8"/>
    <mergeCell ref="A9:C9"/>
    <mergeCell ref="A10:B10"/>
    <mergeCell ref="C10:L10"/>
    <mergeCell ref="D11:L11"/>
    <mergeCell ref="D12:L12"/>
    <mergeCell ref="D13:L13"/>
    <mergeCell ref="D15:L15"/>
    <mergeCell ref="D16:L16"/>
    <mergeCell ref="D17:L17"/>
    <mergeCell ref="A19:C19"/>
    <mergeCell ref="A20:B20"/>
    <mergeCell ref="C20:L20"/>
    <mergeCell ref="C21:L21"/>
    <mergeCell ref="C22:L22"/>
    <mergeCell ref="C23:L23"/>
    <mergeCell ref="A27:C27"/>
    <mergeCell ref="A28:C28"/>
    <mergeCell ref="D28:L28"/>
    <mergeCell ref="B29:C29"/>
    <mergeCell ref="D29:L29"/>
    <mergeCell ref="B30:C30"/>
    <mergeCell ref="D30:L30"/>
    <mergeCell ref="B31:C31"/>
    <mergeCell ref="D31:L31"/>
    <mergeCell ref="B32:C32"/>
    <mergeCell ref="D32:L32"/>
    <mergeCell ref="B33:C33"/>
    <mergeCell ref="D33:L33"/>
    <mergeCell ref="A34:C34"/>
    <mergeCell ref="D34:L34"/>
    <mergeCell ref="B35:C35"/>
    <mergeCell ref="D35:L35"/>
    <mergeCell ref="B36:C36"/>
    <mergeCell ref="D36:L36"/>
    <mergeCell ref="B37:C37"/>
    <mergeCell ref="D37:L37"/>
    <mergeCell ref="B38:C38"/>
    <mergeCell ref="D38:L38"/>
    <mergeCell ref="B39:C39"/>
    <mergeCell ref="D39:L39"/>
    <mergeCell ref="B40:C40"/>
    <mergeCell ref="D40:L40"/>
  </mergeCells>
  <conditionalFormatting sqref="B17">
    <cfRule type="duplicateValues" dxfId="1" priority="6"/>
  </conditionalFormatting>
  <conditionalFormatting sqref="B21:B23">
    <cfRule type="duplicateValues" dxfId="1" priority="7"/>
  </conditionalFormatting>
  <conditionalFormatting sqref="L18 L24:L26">
    <cfRule type="cellIs" dxfId="4" priority="4" operator="equal">
      <formula>"pending"</formula>
    </cfRule>
    <cfRule type="cellIs" dxfId="0" priority="5" operator="equal">
      <formula>"Fail"</formula>
    </cfRule>
  </conditionalFormatting>
  <dataValidations count="1">
    <dataValidation type="list" allowBlank="1" showInputMessage="1" showErrorMessage="1" sqref="L18 L24:L26">
      <formula1>"Pass,Fail,Pending"</formula1>
    </dataValidation>
  </dataValidations>
  <pageMargins left="0.25" right="0.25" top="0.25" bottom="0.75" header="0" footer="0.3"/>
  <pageSetup paperSize="9" scale="66" fitToHeight="2" orientation="portrait"/>
  <headerFooter alignWithMargins="0" scaleWithDoc="0">
    <oddFooter>&amp;C&amp;A.&amp;F&amp;RPage &amp;P</oddFooter>
  </headerFooter>
  <rowBreaks count="1" manualBreakCount="1">
    <brk id="17" max="14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zoomScaleSheetLayoutView="86" topLeftCell="A17" workbookViewId="0">
      <selection activeCell="G13" sqref="G13:L13"/>
    </sheetView>
  </sheetViews>
  <sheetFormatPr defaultColWidth="8.86666666666667" defaultRowHeight="14"/>
  <cols>
    <col min="1" max="1" width="4.13333333333333" customWidth="1"/>
    <col min="2" max="2" width="20.4" customWidth="1"/>
    <col min="3" max="3" width="17.2666666666667" customWidth="1"/>
    <col min="4" max="4" width="8.26666666666667" customWidth="1"/>
    <col min="5" max="5" width="11.5333333333333" customWidth="1"/>
    <col min="6" max="6" width="13.4" customWidth="1"/>
    <col min="7" max="7" width="19.1333333333333" customWidth="1"/>
    <col min="8" max="8" width="11.2666666666667" customWidth="1"/>
    <col min="9" max="9" width="4.53333333333333" style="1" customWidth="1"/>
    <col min="10" max="10" width="17.4" customWidth="1"/>
    <col min="11" max="11" width="7.86666666666667" customWidth="1"/>
    <col min="12" max="12" width="5.73333333333333" customWidth="1"/>
    <col min="14" max="14" width="8.86666666666667" customWidth="1"/>
  </cols>
  <sheetData>
    <row r="1" ht="84.75" customHeight="1" spans="3:12">
      <c r="C1" s="2"/>
      <c r="D1" s="2"/>
      <c r="E1" s="2"/>
      <c r="F1" s="2"/>
      <c r="G1" s="2"/>
      <c r="H1" s="2"/>
      <c r="I1" s="2"/>
      <c r="J1" s="2"/>
      <c r="K1" s="2"/>
      <c r="L1" s="2"/>
    </row>
    <row r="2" ht="19.5" customHeight="1" spans="3:12">
      <c r="C2" s="2"/>
      <c r="D2" s="2"/>
      <c r="E2" s="3" t="s">
        <v>0</v>
      </c>
      <c r="F2" s="3"/>
      <c r="G2" s="3"/>
      <c r="H2" s="2"/>
      <c r="I2" s="2"/>
      <c r="J2" s="2"/>
      <c r="K2" s="2"/>
      <c r="L2" s="2"/>
    </row>
    <row r="3" ht="19.5" customHeight="1" spans="3:12">
      <c r="C3" s="2"/>
      <c r="D3" s="2"/>
      <c r="E3" s="2"/>
      <c r="G3" s="2"/>
      <c r="H3" s="2"/>
      <c r="I3" s="2"/>
      <c r="J3" s="2"/>
      <c r="K3" s="2"/>
      <c r="L3" s="2"/>
    </row>
    <row r="4" ht="25.35" customHeight="1" spans="1:12">
      <c r="A4" s="4" t="s">
        <v>2</v>
      </c>
      <c r="B4" s="5"/>
      <c r="C4" s="6" t="str">
        <f>Report_Comment!C5</f>
        <v>8-015-26-00151_04008449_1</v>
      </c>
      <c r="D4" s="7"/>
      <c r="E4" s="8" t="s">
        <v>17</v>
      </c>
      <c r="F4" s="9" t="str">
        <f>Report_Comment!J8</f>
        <v>04008449</v>
      </c>
      <c r="G4" s="10" t="s">
        <v>19</v>
      </c>
      <c r="H4" s="11" t="str">
        <f>Report_Comment!M8</f>
        <v>8-015-26-00151</v>
      </c>
      <c r="I4" s="37"/>
      <c r="J4" s="5" t="s">
        <v>21</v>
      </c>
      <c r="K4" s="38">
        <f>Report_Comment!C9</f>
        <v>3000</v>
      </c>
      <c r="L4" s="39" t="s">
        <v>22</v>
      </c>
    </row>
    <row r="5" ht="25.35" customHeight="1" spans="1:12">
      <c r="A5" s="12" t="s">
        <v>8</v>
      </c>
      <c r="B5" s="13"/>
      <c r="C5" s="14" t="str">
        <f>Report_Comment!C6</f>
        <v>Thomas Philipps Far East Ltd. </v>
      </c>
      <c r="D5" s="15"/>
      <c r="E5" s="15"/>
      <c r="F5" s="15"/>
      <c r="G5" s="16" t="s">
        <v>10</v>
      </c>
      <c r="H5" s="17" t="str">
        <f>Report_Comment!J6</f>
        <v>Thomas Philipps Far East Ltd. </v>
      </c>
      <c r="I5" s="17"/>
      <c r="J5" s="17"/>
      <c r="K5" s="17"/>
      <c r="L5" s="40"/>
    </row>
    <row r="6" ht="25.35" customHeight="1" spans="1:12">
      <c r="A6" s="12" t="s">
        <v>12</v>
      </c>
      <c r="B6" s="13"/>
      <c r="C6" s="14" t="str">
        <f>Report_Comment!C7</f>
        <v>Yangjiang Jie Sha Trading Co., Ltd.</v>
      </c>
      <c r="D6" s="15"/>
      <c r="E6" s="15"/>
      <c r="F6" s="15"/>
      <c r="G6" s="16" t="s">
        <v>14</v>
      </c>
      <c r="H6" s="15" t="str">
        <f>Report_Comment!J7</f>
        <v>Yangjiang Jie Sha Trading Co., Ltd.</v>
      </c>
      <c r="I6" s="15"/>
      <c r="J6" s="15"/>
      <c r="K6" s="15"/>
      <c r="L6" s="41"/>
    </row>
    <row r="7" ht="25.35" customHeight="1" spans="1:12">
      <c r="A7" s="18" t="s">
        <v>15</v>
      </c>
      <c r="B7" s="19"/>
      <c r="C7" s="20" t="str">
        <f>Report_Comment!C8</f>
        <v>Schrankkorb 40.5 x 25.5 x 14.0 cm verchromt</v>
      </c>
      <c r="D7" s="21"/>
      <c r="E7" s="21"/>
      <c r="F7" s="21"/>
      <c r="G7" s="22" t="s">
        <v>25</v>
      </c>
      <c r="H7" s="23">
        <f>Report_Comment!J9</f>
        <v>3000</v>
      </c>
      <c r="I7" s="42" t="s">
        <v>22</v>
      </c>
      <c r="J7" s="19" t="s">
        <v>26</v>
      </c>
      <c r="K7" s="23">
        <f>Report_Comment!M9</f>
        <v>300</v>
      </c>
      <c r="L7" s="43" t="s">
        <v>24</v>
      </c>
    </row>
    <row r="8" ht="23.25" customHeight="1" spans="1:12">
      <c r="A8" s="24"/>
      <c r="B8" s="24"/>
      <c r="C8" s="24"/>
      <c r="D8" s="25"/>
      <c r="E8" s="25"/>
      <c r="F8" s="25"/>
      <c r="G8" s="25"/>
      <c r="H8" s="25"/>
      <c r="I8" s="25"/>
      <c r="J8" s="25"/>
      <c r="K8" s="25"/>
      <c r="L8" s="25"/>
    </row>
    <row r="9" ht="21.95" customHeight="1" spans="1:12">
      <c r="A9" s="26" t="s">
        <v>106</v>
      </c>
      <c r="B9" s="26"/>
      <c r="C9" s="26"/>
      <c r="D9" s="25"/>
      <c r="E9" s="25"/>
      <c r="F9" s="25"/>
      <c r="G9" s="25"/>
      <c r="H9" s="25"/>
      <c r="I9" s="25"/>
      <c r="J9" s="25"/>
      <c r="K9" s="44"/>
      <c r="L9" s="44"/>
    </row>
    <row r="10" ht="36.6" customHeight="1" spans="1:12">
      <c r="A10" s="27" t="s">
        <v>107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45"/>
    </row>
    <row r="11" ht="200.1" customHeight="1" spans="1:12">
      <c r="A11" s="29" t="e">
        <v>#VALUE!</v>
      </c>
      <c r="B11" s="30"/>
      <c r="C11" s="30"/>
      <c r="D11" s="30"/>
      <c r="E11" s="30"/>
      <c r="F11" s="31"/>
      <c r="G11" s="32"/>
      <c r="H11" s="32"/>
      <c r="I11" s="32"/>
      <c r="J11" s="32"/>
      <c r="K11" s="32"/>
      <c r="L11" s="46"/>
    </row>
    <row r="12" ht="200.1" customHeight="1" spans="1:12">
      <c r="A12" s="33" t="e">
        <v>#VALUE!</v>
      </c>
      <c r="B12" s="34"/>
      <c r="C12" s="34"/>
      <c r="D12" s="34"/>
      <c r="E12" s="34"/>
      <c r="F12" s="35"/>
      <c r="G12" s="32"/>
      <c r="H12" s="32"/>
      <c r="I12" s="32"/>
      <c r="J12" s="32"/>
      <c r="K12" s="32"/>
      <c r="L12" s="46"/>
    </row>
    <row r="13" ht="200.1" customHeight="1" spans="1:12">
      <c r="A13" s="33" t="e">
        <v>#VALUE!</v>
      </c>
      <c r="B13" s="34"/>
      <c r="C13" s="34"/>
      <c r="D13" s="34"/>
      <c r="E13" s="34"/>
      <c r="F13" s="35"/>
      <c r="G13" s="32"/>
      <c r="H13" s="32"/>
      <c r="I13" s="32"/>
      <c r="J13" s="32"/>
      <c r="K13" s="32"/>
      <c r="L13" s="46"/>
    </row>
    <row r="14" ht="200.1" customHeight="1" spans="1:12">
      <c r="A14" s="33" t="e">
        <v>#VALUE!</v>
      </c>
      <c r="B14" s="34"/>
      <c r="C14" s="34"/>
      <c r="D14" s="34"/>
      <c r="E14" s="34"/>
      <c r="F14" s="35"/>
      <c r="G14" s="32"/>
      <c r="H14" s="32"/>
      <c r="I14" s="32"/>
      <c r="J14" s="32"/>
      <c r="K14" s="32"/>
      <c r="L14" s="46"/>
    </row>
    <row r="15" ht="200.1" customHeight="1" spans="1:12">
      <c r="A15" s="33" t="e">
        <v>#VALUE!</v>
      </c>
      <c r="B15" s="34"/>
      <c r="C15" s="34"/>
      <c r="D15" s="34"/>
      <c r="E15" s="34"/>
      <c r="F15" s="35"/>
      <c r="G15" s="32"/>
      <c r="H15" s="32"/>
      <c r="I15" s="32"/>
      <c r="J15" s="32"/>
      <c r="K15" s="32"/>
      <c r="L15" s="46"/>
    </row>
    <row r="16" ht="200.1" customHeight="1" spans="1:12">
      <c r="A16" s="33" t="e">
        <v>#VALUE!</v>
      </c>
      <c r="B16" s="34"/>
      <c r="C16" s="34"/>
      <c r="D16" s="34"/>
      <c r="E16" s="34"/>
      <c r="F16" s="35"/>
      <c r="G16" s="32"/>
      <c r="H16" s="32"/>
      <c r="I16" s="32"/>
      <c r="J16" s="32"/>
      <c r="K16" s="32"/>
      <c r="L16" s="46"/>
    </row>
    <row r="17" ht="200.1" customHeight="1" spans="1:12">
      <c r="A17" s="29"/>
      <c r="B17" s="30"/>
      <c r="C17" s="30"/>
      <c r="D17" s="30"/>
      <c r="E17" s="30"/>
      <c r="F17" s="31"/>
      <c r="G17" s="36"/>
      <c r="H17" s="36"/>
      <c r="I17" s="36"/>
      <c r="J17" s="36"/>
      <c r="K17" s="36"/>
      <c r="L17" s="47"/>
    </row>
    <row r="18" ht="15.5" spans="1:12">
      <c r="A18" s="33"/>
      <c r="B18" s="34"/>
      <c r="C18" s="34"/>
      <c r="D18" s="34"/>
      <c r="E18" s="34"/>
      <c r="F18" s="34"/>
      <c r="G18" s="32"/>
      <c r="H18" s="32"/>
      <c r="I18" s="32"/>
      <c r="J18" s="32"/>
      <c r="K18" s="32"/>
      <c r="L18" s="32"/>
    </row>
  </sheetData>
  <protectedRanges>
    <protectedRange password="DCBD" sqref="A18:L18 A11:L17" name="Range1_2_1_2"/>
    <protectedRange password="DCBD" sqref="L8" name="Range1_1_1"/>
  </protectedRanges>
  <mergeCells count="31">
    <mergeCell ref="E2:G2"/>
    <mergeCell ref="A4:B4"/>
    <mergeCell ref="C4:D4"/>
    <mergeCell ref="H4:I4"/>
    <mergeCell ref="A5:B5"/>
    <mergeCell ref="C5:F5"/>
    <mergeCell ref="H5:L5"/>
    <mergeCell ref="A6:B6"/>
    <mergeCell ref="C6:F6"/>
    <mergeCell ref="H6:L6"/>
    <mergeCell ref="A7:B7"/>
    <mergeCell ref="C7:F7"/>
    <mergeCell ref="A8:C8"/>
    <mergeCell ref="A9:C9"/>
    <mergeCell ref="A10:L10"/>
    <mergeCell ref="A11:F11"/>
    <mergeCell ref="G11:L11"/>
    <mergeCell ref="A12:F12"/>
    <mergeCell ref="G12:L12"/>
    <mergeCell ref="A13:F13"/>
    <mergeCell ref="G13:L13"/>
    <mergeCell ref="A14:F14"/>
    <mergeCell ref="G14:L14"/>
    <mergeCell ref="A15:F15"/>
    <mergeCell ref="G15:L15"/>
    <mergeCell ref="A16:F16"/>
    <mergeCell ref="G16:L16"/>
    <mergeCell ref="A17:F17"/>
    <mergeCell ref="G17:L17"/>
    <mergeCell ref="A18:F18"/>
    <mergeCell ref="G18:L18"/>
  </mergeCells>
  <pageMargins left="0.25" right="0.25" top="0.25" bottom="0.75" header="0" footer="0.3"/>
  <pageSetup paperSize="9" scale="66" fitToHeight="2" orientation="portrait"/>
  <headerFooter alignWithMargins="0" scaleWithDoc="0">
    <oddFooter>&amp;C&amp;A.&amp;F&amp;RPage &amp;P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8" master="" otherUserPermission="visible">
    <arrUserId title="Range1_2_1_2" rangeCreator="" othersAccessPermission="edit"/>
    <arrUserId title="Range1_1_1" rangeCreator="" othersAccessPermission="edit"/>
    <arrUserId title="Range1_2_1_4_1" rangeCreator="" othersAccessPermission="edit"/>
    <arrUserId title="Range1_2_1_1_1" rangeCreator="" othersAccessPermission="edit"/>
    <arrUserId title="Range1_2_1_2_1" rangeCreator="" othersAccessPermission="edit"/>
    <arrUserId title="Range1_2_1_4_1_1" rangeCreator="" othersAccessPermission="edit"/>
    <arrUserId title="Range1_2_1_2_2" rangeCreator="" othersAccessPermission="edit"/>
    <arrUserId title="Range1_2_1_4_1_2" rangeCreator="" othersAccessPermission="edit"/>
    <arrUserId title="Range1_2_1_1_1_1" rangeCreator="" othersAccessPermission="edit"/>
    <arrUserId title="Range1_2_1" rangeCreator="" othersAccessPermission="edit"/>
    <arrUserId title="Range1_2_1_4" rangeCreator="" othersAccessPermission="edit"/>
    <arrUserId title="Range1_2_1_1" rangeCreator="" othersAccessPermission="edit"/>
    <arrUserId title="Range1_2_1_4_2" rangeCreator="" othersAccessPermission="edit"/>
    <arrUserId title="Range1_2_1_3" rangeCreator="" othersAccessPermission="edit"/>
    <arrUserId title="Range1_2_1_4_3" rangeCreator="" othersAccessPermission="edit"/>
    <arrUserId title="Range1_2_1_5" rangeCreator="" othersAccessPermission="edit"/>
    <arrUserId title="Range1_2_1_4_4" rangeCreator="" othersAccessPermission="edit"/>
  </rangeList>
  <rangeList sheetStid="9" master="" otherUserPermission="visible">
    <arrUserId title="Range1_2_1_2" rangeCreator="" othersAccessPermission="edit"/>
    <arrUserId title="Range1_1_1" rangeCreator="" othersAccessPermission="edit"/>
    <arrUserId title="Range1_2_1_4" rangeCreator="" othersAccessPermission="edit"/>
    <arrUserId title="Range1_2_1_3" rangeCreator="" othersAccessPermission="edit"/>
    <arrUserId title="Range1_2_1_4_1" rangeCreator="" othersAccessPermission="edit"/>
    <arrUserId title="Range1_2_1_2_2" rangeCreator="" othersAccessPermission="edit"/>
    <arrUserId title="Range1_2_1_2_4" rangeCreator="" othersAccessPermission="edit"/>
  </rangeList>
  <rangeList sheetStid="10" master="" otherUserPermission="visible">
    <arrUserId title="Range1_2_1_2" rangeCreator="" othersAccessPermission="edit"/>
    <arrUserId title="Range1_1_1" rangeCreator="" othersAccessPermission="edit"/>
  </rangeList>
</allowEditUser>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CFD6A82-4993-4B17-BB10-103DDEDF1182}">
  <ds:schemaRefs/>
</ds:datastoreItem>
</file>

<file path=customXml/itemProps3.xml><?xml version="1.0" encoding="utf-8"?>
<ds:datastoreItem xmlns:ds="http://schemas.openxmlformats.org/officeDocument/2006/customXml" ds:itemID="{129E4DC6-5EA9-42D0-AE09-810EC5F231AA}">
  <ds:schemaRefs/>
</ds:datastoreItem>
</file>

<file path=customXml/itemProps4.xml><?xml version="1.0" encoding="utf-8"?>
<ds:datastoreItem xmlns:ds="http://schemas.openxmlformats.org/officeDocument/2006/customXml" ds:itemID="{DA06D1EA-E514-40CD-8089-3FDA606CCD7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Report_Comment</vt:lpstr>
      <vt:lpstr>Report_Photo</vt:lpstr>
      <vt:lpstr>Packing Weight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</dc:creator>
  <cp:lastModifiedBy>轮子</cp:lastModifiedBy>
  <dcterms:created xsi:type="dcterms:W3CDTF">2020-11-03T04:13:00Z</dcterms:created>
  <cp:lastPrinted>2023-03-14T15:44:00Z</cp:lastPrinted>
  <dcterms:modified xsi:type="dcterms:W3CDTF">2026-05-18T23:38:08Z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0x01010054C005113F4B844FBA633326AC84ACEF</vt:lpwstr>
  </property>
  <property fmtid="{D5CDD505-2E9C-101B-9397-08002B2CF9AE}" pid="3" name="ICV">
    <vt:lpwstr>EEDF1EFD459949819C661902F787DD3F_12</vt:lpwstr>
  </property>
  <property fmtid="{D5CDD505-2E9C-101B-9397-08002B2CF9AE}" pid="4" name="KSOProductBuildVer">
    <vt:lpwstr>2052-12.1.0.22529</vt:lpwstr>
  </property>
</Properties>
</file>